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L:\Milena\AA Contabilità\Belloni\PIANO ANTICORRUZIONE\2026-2028\"/>
    </mc:Choice>
  </mc:AlternateContent>
  <xr:revisionPtr revIDLastSave="0" documentId="13_ncr:1_{BD6D254F-B686-45DB-BABC-215F2775AAC6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amias" sheetId="31" r:id="rId1"/>
    <sheet name="Guida di valutazione" sheetId="35" r:id="rId2"/>
  </sheets>
  <externalReferences>
    <externalReference r:id="rId3"/>
  </externalReferences>
  <definedNames>
    <definedName name="_xlnm._FilterDatabase" localSheetId="0" hidden="1">amias!$A$1:$AV$68</definedName>
    <definedName name="a">#REF!</definedName>
    <definedName name="abx">[1]Tabelle!$K$14:$K$17</definedName>
    <definedName name="complessità_processo">#REF!</definedName>
    <definedName name="controlli">#REF!</definedName>
    <definedName name="discrezionalità">#REF!</definedName>
    <definedName name="frazio">#REF!</definedName>
    <definedName name="frazionabilità_processo">#REF!</definedName>
    <definedName name="impatto_economico">#REF!</definedName>
    <definedName name="impatto_org_ec_imm">#REF!</definedName>
    <definedName name="impatto_organizzativo">#REF!</definedName>
    <definedName name="impatto_reputazionale">#REF!</definedName>
    <definedName name="indice">[1]Tabelle!$K$14:$L$17</definedName>
    <definedName name="indice_complessita">#REF!</definedName>
    <definedName name="indice_controlli">#REF!</definedName>
    <definedName name="indice_discrezionalita">#REF!</definedName>
    <definedName name="indice_frazionabilita">#REF!</definedName>
    <definedName name="indice_impatto_economico">#REF!</definedName>
    <definedName name="indice_impatto_org_ec_imm">#REF!</definedName>
    <definedName name="indice_impatto_organizzativo">#REF!</definedName>
    <definedName name="indice_impatto_reputazionale">#REF!</definedName>
    <definedName name="indice_rilevanza">#REF!</definedName>
    <definedName name="indice_valore">#REF!</definedName>
    <definedName name="pippo">[1]Tabelle!$K$19:$L$22</definedName>
    <definedName name="rilevanza_esterna">#REF!</definedName>
    <definedName name="si">#REF!</definedName>
    <definedName name="_xlnm.Print_Titles" localSheetId="0">amias!$3:$3</definedName>
    <definedName name="valore_economico">#REF!</definedName>
  </definedNames>
  <calcPr calcId="181029"/>
  <fileRecoveryPr autoRecover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E26" i="31" l="1"/>
  <c r="AF26" i="31" s="1"/>
  <c r="U26" i="31"/>
  <c r="V26" i="31" s="1"/>
  <c r="T26" i="31"/>
  <c r="Q26" i="31"/>
  <c r="G26" i="31"/>
  <c r="B26" i="31"/>
  <c r="AC67" i="31"/>
  <c r="AE69" i="31"/>
  <c r="AF69" i="31" s="1"/>
  <c r="AW58" i="31"/>
  <c r="AC49" i="31"/>
  <c r="AC47" i="31"/>
  <c r="AC43" i="31"/>
  <c r="AC44" i="31" s="1"/>
  <c r="AW28" i="31"/>
  <c r="AW29" i="31" s="1"/>
  <c r="AW60" i="31" s="1"/>
  <c r="AE24" i="31"/>
  <c r="AF24" i="31" s="1"/>
  <c r="AC9" i="31"/>
  <c r="T5" i="31"/>
  <c r="T6" i="31"/>
  <c r="T7" i="31"/>
  <c r="T8" i="31"/>
  <c r="U8" i="31" s="1"/>
  <c r="V8" i="31" s="1"/>
  <c r="T9" i="31"/>
  <c r="T10" i="31"/>
  <c r="T11" i="31"/>
  <c r="U11" i="31"/>
  <c r="V11" i="31" s="1"/>
  <c r="T12" i="31"/>
  <c r="U12" i="31"/>
  <c r="V12" i="31"/>
  <c r="T13" i="31"/>
  <c r="U13" i="31"/>
  <c r="V13" i="31" s="1"/>
  <c r="T14" i="31"/>
  <c r="T15" i="31"/>
  <c r="T16" i="31"/>
  <c r="T17" i="31"/>
  <c r="T18" i="31"/>
  <c r="T19" i="31"/>
  <c r="T20" i="31"/>
  <c r="U20" i="31"/>
  <c r="V20" i="31"/>
  <c r="T21" i="31"/>
  <c r="U21" i="31"/>
  <c r="V21" i="31" s="1"/>
  <c r="T22" i="31"/>
  <c r="U22" i="31"/>
  <c r="V22" i="31"/>
  <c r="T23" i="31"/>
  <c r="U23" i="31" s="1"/>
  <c r="V23" i="31" s="1"/>
  <c r="T24" i="31"/>
  <c r="U24" i="31" s="1"/>
  <c r="V24" i="31" s="1"/>
  <c r="T25" i="31"/>
  <c r="T27" i="31"/>
  <c r="T28" i="31"/>
  <c r="T29" i="31"/>
  <c r="T30" i="31"/>
  <c r="T31" i="31"/>
  <c r="T32" i="31"/>
  <c r="T33" i="31"/>
  <c r="U33" i="31"/>
  <c r="V33" i="31"/>
  <c r="T34" i="31"/>
  <c r="U34" i="31"/>
  <c r="V34" i="31" s="1"/>
  <c r="T35" i="31"/>
  <c r="U35" i="31"/>
  <c r="V35" i="31"/>
  <c r="T36" i="31"/>
  <c r="U36" i="31"/>
  <c r="V36" i="31" s="1"/>
  <c r="T37" i="31"/>
  <c r="T38" i="31"/>
  <c r="T39" i="31"/>
  <c r="T40" i="31"/>
  <c r="T41" i="31"/>
  <c r="U41" i="31"/>
  <c r="V41" i="31"/>
  <c r="T42" i="31"/>
  <c r="T43" i="31"/>
  <c r="T44" i="31"/>
  <c r="T45" i="31"/>
  <c r="U45" i="31"/>
  <c r="V45" i="31"/>
  <c r="T46" i="31"/>
  <c r="U46" i="31"/>
  <c r="V46" i="31" s="1"/>
  <c r="T47" i="31"/>
  <c r="T48" i="31"/>
  <c r="T49" i="31"/>
  <c r="U49" i="31"/>
  <c r="V49" i="31"/>
  <c r="T50" i="31"/>
  <c r="U50" i="31"/>
  <c r="V50" i="31" s="1"/>
  <c r="T51" i="31"/>
  <c r="U51" i="31"/>
  <c r="AE51" i="31" s="1"/>
  <c r="AF51" i="31" s="1"/>
  <c r="V51" i="31"/>
  <c r="T52" i="31"/>
  <c r="T53" i="31"/>
  <c r="T54" i="31"/>
  <c r="T55" i="31"/>
  <c r="T56" i="31"/>
  <c r="T57" i="31"/>
  <c r="T58" i="31"/>
  <c r="U58" i="31"/>
  <c r="V58" i="31" s="1"/>
  <c r="T59" i="31"/>
  <c r="U59" i="31"/>
  <c r="V59" i="31"/>
  <c r="T60" i="31"/>
  <c r="U60" i="31"/>
  <c r="V60" i="31" s="1"/>
  <c r="T61" i="31"/>
  <c r="U61" i="31"/>
  <c r="V61" i="31" s="1"/>
  <c r="T62" i="31"/>
  <c r="T63" i="31"/>
  <c r="T64" i="31"/>
  <c r="T65" i="31"/>
  <c r="U65" i="31"/>
  <c r="AE65" i="31" s="1"/>
  <c r="AF65" i="31" s="1"/>
  <c r="V65" i="31"/>
  <c r="T66" i="31"/>
  <c r="T67" i="31"/>
  <c r="T68" i="31"/>
  <c r="T69" i="31"/>
  <c r="U69" i="31"/>
  <c r="V69" i="31"/>
  <c r="Q5" i="31"/>
  <c r="Q6" i="31"/>
  <c r="Q7" i="31"/>
  <c r="U7" i="31" s="1"/>
  <c r="V7" i="31" s="1"/>
  <c r="Q8" i="31"/>
  <c r="Q9" i="31"/>
  <c r="U9" i="31" s="1"/>
  <c r="V9" i="31" s="1"/>
  <c r="Q10" i="31"/>
  <c r="U10" i="31" s="1"/>
  <c r="V10" i="31" s="1"/>
  <c r="Q11" i="31"/>
  <c r="Q12" i="31"/>
  <c r="Q13" i="31"/>
  <c r="Q14" i="31"/>
  <c r="U14" i="31" s="1"/>
  <c r="V14" i="31" s="1"/>
  <c r="Q15" i="31"/>
  <c r="U15" i="31" s="1"/>
  <c r="V15" i="31" s="1"/>
  <c r="Q16" i="31"/>
  <c r="U16" i="31" s="1"/>
  <c r="V16" i="31" s="1"/>
  <c r="Q17" i="31"/>
  <c r="U17" i="31" s="1"/>
  <c r="V17" i="31" s="1"/>
  <c r="Q18" i="31"/>
  <c r="U18" i="31" s="1"/>
  <c r="V18" i="31" s="1"/>
  <c r="Q19" i="31"/>
  <c r="U19" i="31" s="1"/>
  <c r="V19" i="31" s="1"/>
  <c r="Q20" i="31"/>
  <c r="Q21" i="31"/>
  <c r="Q22" i="31"/>
  <c r="Q23" i="31"/>
  <c r="Q24" i="31"/>
  <c r="Q25" i="31"/>
  <c r="Q27" i="31"/>
  <c r="Q28" i="31"/>
  <c r="U28" i="31" s="1"/>
  <c r="V28" i="31" s="1"/>
  <c r="Q29" i="31"/>
  <c r="U29" i="31" s="1"/>
  <c r="V29" i="31" s="1"/>
  <c r="Q30" i="31"/>
  <c r="U30" i="31" s="1"/>
  <c r="V30" i="31" s="1"/>
  <c r="Q31" i="31"/>
  <c r="U31" i="31" s="1"/>
  <c r="V31" i="31" s="1"/>
  <c r="Q32" i="31"/>
  <c r="U32" i="31" s="1"/>
  <c r="V32" i="31" s="1"/>
  <c r="Q33" i="31"/>
  <c r="Q34" i="31"/>
  <c r="Q35" i="31"/>
  <c r="Q36" i="31"/>
  <c r="Q37" i="31"/>
  <c r="U37" i="31" s="1"/>
  <c r="V37" i="31" s="1"/>
  <c r="Q38" i="31"/>
  <c r="U38" i="31" s="1"/>
  <c r="V38" i="31" s="1"/>
  <c r="Q39" i="31"/>
  <c r="Q40" i="31"/>
  <c r="U40" i="31" s="1"/>
  <c r="V40" i="31" s="1"/>
  <c r="Q41" i="31"/>
  <c r="Q42" i="31"/>
  <c r="U42" i="31" s="1"/>
  <c r="V42" i="31" s="1"/>
  <c r="Q43" i="31"/>
  <c r="U43" i="31" s="1"/>
  <c r="V43" i="31" s="1"/>
  <c r="Q44" i="31"/>
  <c r="U44" i="31" s="1"/>
  <c r="V44" i="31" s="1"/>
  <c r="Q45" i="31"/>
  <c r="Q46" i="31"/>
  <c r="Q47" i="31"/>
  <c r="U47" i="31" s="1"/>
  <c r="V47" i="31" s="1"/>
  <c r="Q48" i="31"/>
  <c r="U48" i="31" s="1"/>
  <c r="V48" i="31" s="1"/>
  <c r="Q49" i="31"/>
  <c r="Q50" i="31"/>
  <c r="Q51" i="31"/>
  <c r="Q52" i="31"/>
  <c r="U52" i="31" s="1"/>
  <c r="Q53" i="31"/>
  <c r="U53" i="31" s="1"/>
  <c r="Q54" i="31"/>
  <c r="U54" i="31" s="1"/>
  <c r="Q55" i="31"/>
  <c r="U55" i="31" s="1"/>
  <c r="Q56" i="31"/>
  <c r="U56" i="31" s="1"/>
  <c r="V56" i="31" s="1"/>
  <c r="Q57" i="31"/>
  <c r="U57" i="31" s="1"/>
  <c r="V57" i="31" s="1"/>
  <c r="Q58" i="31"/>
  <c r="Q59" i="31"/>
  <c r="Q60" i="31"/>
  <c r="Q61" i="31"/>
  <c r="Q62" i="31"/>
  <c r="U62" i="31" s="1"/>
  <c r="V62" i="31" s="1"/>
  <c r="Q63" i="31"/>
  <c r="U63" i="31" s="1"/>
  <c r="Q64" i="31"/>
  <c r="U64" i="31" s="1"/>
  <c r="Q65" i="31"/>
  <c r="Q66" i="31"/>
  <c r="U66" i="31" s="1"/>
  <c r="Q67" i="31"/>
  <c r="U67" i="31" s="1"/>
  <c r="Q68" i="31"/>
  <c r="U68" i="31" s="1"/>
  <c r="Q69" i="31"/>
  <c r="J51" i="31"/>
  <c r="J52" i="31" s="1"/>
  <c r="G46" i="31"/>
  <c r="G27" i="31"/>
  <c r="G32" i="31" s="1"/>
  <c r="G33" i="31" s="1"/>
  <c r="G37" i="31" s="1"/>
  <c r="G47" i="31" s="1"/>
  <c r="G48" i="31" s="1"/>
  <c r="G49" i="31" s="1"/>
  <c r="G50" i="31" s="1"/>
  <c r="G51" i="31" s="1"/>
  <c r="G52" i="31" s="1"/>
  <c r="G53" i="31" s="1"/>
  <c r="G54" i="31" s="1"/>
  <c r="G55" i="31" s="1"/>
  <c r="G56" i="31" s="1"/>
  <c r="G58" i="31" s="1"/>
  <c r="G59" i="31" s="1"/>
  <c r="G60" i="31" s="1"/>
  <c r="G61" i="31" s="1"/>
  <c r="G62" i="31" s="1"/>
  <c r="G63" i="31" s="1"/>
  <c r="G64" i="31" s="1"/>
  <c r="G22" i="31"/>
  <c r="G23" i="31" s="1"/>
  <c r="G14" i="31"/>
  <c r="G15" i="31" s="1"/>
  <c r="G16" i="31" s="1"/>
  <c r="G17" i="31" s="1"/>
  <c r="G18" i="31" s="1"/>
  <c r="G19" i="31" s="1"/>
  <c r="G20" i="31" s="1"/>
  <c r="G5" i="31"/>
  <c r="G6" i="31" s="1"/>
  <c r="F68" i="31"/>
  <c r="F65" i="31"/>
  <c r="F60" i="31"/>
  <c r="F61" i="31" s="1"/>
  <c r="F62" i="31" s="1"/>
  <c r="F52" i="31"/>
  <c r="F49" i="31"/>
  <c r="F43" i="31"/>
  <c r="F38" i="31"/>
  <c r="F39" i="31" s="1"/>
  <c r="F28" i="31"/>
  <c r="F29" i="31" s="1"/>
  <c r="F30" i="31" s="1"/>
  <c r="F19" i="31"/>
  <c r="F20" i="31" s="1"/>
  <c r="F15" i="31"/>
  <c r="F16" i="31" s="1"/>
  <c r="E5" i="31"/>
  <c r="E6" i="31" s="1"/>
  <c r="E7" i="31" s="1"/>
  <c r="E8" i="31" s="1"/>
  <c r="E9" i="31" s="1"/>
  <c r="E10" i="31" s="1"/>
  <c r="E11" i="31" s="1"/>
  <c r="E12" i="31" s="1"/>
  <c r="C64" i="31"/>
  <c r="B60" i="31"/>
  <c r="B61" i="31" s="1"/>
  <c r="B62" i="31" s="1"/>
  <c r="B63" i="31" s="1"/>
  <c r="AK60" i="31"/>
  <c r="AK61" i="31" s="1"/>
  <c r="AK62" i="31" s="1"/>
  <c r="B58" i="31"/>
  <c r="A58" i="31"/>
  <c r="B6" i="31"/>
  <c r="AC10" i="31"/>
  <c r="AC11" i="31" s="1"/>
  <c r="AC12" i="31" s="1"/>
  <c r="J10" i="31"/>
  <c r="J11" i="31" s="1"/>
  <c r="AB7" i="31"/>
  <c r="X7" i="31"/>
  <c r="G7" i="31"/>
  <c r="G8" i="31" s="1"/>
  <c r="G9" i="31" s="1"/>
  <c r="B15" i="31"/>
  <c r="B20" i="31"/>
  <c r="V68" i="31" l="1"/>
  <c r="AE68" i="31"/>
  <c r="AF68" i="31" s="1"/>
  <c r="V54" i="31"/>
  <c r="AE54" i="31"/>
  <c r="AE53" i="31"/>
  <c r="AF53" i="31" s="1"/>
  <c r="V53" i="31"/>
  <c r="G65" i="31"/>
  <c r="G69" i="31"/>
  <c r="AE67" i="31"/>
  <c r="AF67" i="31" s="1"/>
  <c r="V67" i="31"/>
  <c r="AE55" i="31"/>
  <c r="V55" i="31"/>
  <c r="V66" i="31"/>
  <c r="AE66" i="31"/>
  <c r="AF66" i="31" s="1"/>
  <c r="V64" i="31"/>
  <c r="AE64" i="31"/>
  <c r="AF64" i="31" s="1"/>
  <c r="V52" i="31"/>
  <c r="AE52" i="31"/>
  <c r="AF52" i="31" s="1"/>
  <c r="V63" i="31"/>
  <c r="AE63" i="31"/>
  <c r="AF63" i="31" s="1"/>
  <c r="AE13" i="31"/>
  <c r="AF13" i="31" s="1"/>
  <c r="U6" i="31"/>
  <c r="U39" i="31"/>
  <c r="V39" i="31" s="1"/>
  <c r="U27" i="31"/>
  <c r="AE23" i="31"/>
  <c r="AF23" i="31" s="1"/>
  <c r="G10" i="31"/>
  <c r="G11" i="31" s="1"/>
  <c r="G12" i="31" s="1"/>
  <c r="U5" i="31"/>
  <c r="V5" i="31" s="1"/>
  <c r="U25" i="31"/>
  <c r="AE62" i="31"/>
  <c r="AF62" i="31" s="1"/>
  <c r="AE61" i="31"/>
  <c r="AF61" i="31" s="1"/>
  <c r="AE59" i="31"/>
  <c r="AF59" i="31" s="1"/>
  <c r="AE60" i="31"/>
  <c r="AF60" i="31" s="1"/>
  <c r="AE11" i="31"/>
  <c r="AF11" i="31" s="1"/>
  <c r="AE5" i="31"/>
  <c r="AF5" i="31" s="1"/>
  <c r="AE15" i="31"/>
  <c r="AF15" i="31" s="1"/>
  <c r="AE36" i="31"/>
  <c r="AF36" i="31" s="1"/>
  <c r="X29" i="31"/>
  <c r="X30" i="31" s="1"/>
  <c r="X31" i="31" s="1"/>
  <c r="X32" i="31" s="1"/>
  <c r="X34" i="31" s="1"/>
  <c r="X35" i="31" s="1"/>
  <c r="X37" i="31" s="1"/>
  <c r="X38" i="31" s="1"/>
  <c r="X39" i="31" s="1"/>
  <c r="X40" i="31" s="1"/>
  <c r="X42" i="31" s="1"/>
  <c r="X43" i="31" s="1"/>
  <c r="W38" i="31"/>
  <c r="W40" i="31" s="1"/>
  <c r="W42" i="31" s="1"/>
  <c r="W43" i="31" s="1"/>
  <c r="W30" i="31"/>
  <c r="W31" i="31" s="1"/>
  <c r="V27" i="31" l="1"/>
  <c r="AE27" i="31"/>
  <c r="AF27" i="31" s="1"/>
  <c r="V6" i="31"/>
  <c r="AE6" i="31"/>
  <c r="AF6" i="31" s="1"/>
  <c r="V25" i="31"/>
  <c r="AE25" i="31"/>
  <c r="AF25" i="31" s="1"/>
  <c r="AE50" i="31"/>
  <c r="AF50" i="31" s="1"/>
  <c r="X12" i="31"/>
  <c r="AE7" i="31"/>
  <c r="AF7" i="31" s="1"/>
  <c r="AE10" i="31"/>
  <c r="AF10" i="31" s="1"/>
  <c r="X47" i="31"/>
  <c r="X48" i="31" s="1"/>
  <c r="X49" i="31" s="1"/>
  <c r="X44" i="31"/>
  <c r="W44" i="31"/>
  <c r="D5" i="35"/>
  <c r="D4" i="35"/>
  <c r="A7" i="35"/>
  <c r="A6" i="35"/>
  <c r="A5" i="35"/>
  <c r="A4" i="35"/>
  <c r="AK55" i="31"/>
  <c r="AK48" i="31"/>
  <c r="AK49" i="31" s="1"/>
  <c r="AK43" i="31"/>
  <c r="AK21" i="31"/>
  <c r="AK22" i="31" s="1"/>
  <c r="AK28" i="31" s="1"/>
  <c r="AK29" i="31" s="1"/>
  <c r="AK30" i="31" s="1"/>
  <c r="AK31" i="31" s="1"/>
  <c r="A8" i="35" l="1"/>
  <c r="AQ17" i="31" l="1"/>
  <c r="AO12" i="31"/>
  <c r="AN12" i="31"/>
  <c r="AN17" i="31" s="1"/>
  <c r="AQ4" i="31"/>
  <c r="Q4" i="31" l="1"/>
  <c r="T4" i="31"/>
  <c r="D6" i="35"/>
  <c r="U4" i="31" l="1"/>
  <c r="V4" i="31" s="1"/>
  <c r="AF55" i="31" l="1"/>
  <c r="AE58" i="31"/>
  <c r="AF58" i="31" s="1"/>
  <c r="AE46" i="31"/>
  <c r="AF46" i="31" s="1"/>
  <c r="AE28" i="31"/>
  <c r="AF28" i="31" s="1"/>
  <c r="AE49" i="31"/>
  <c r="AF49" i="31" s="1"/>
  <c r="AE40" i="31"/>
  <c r="AF40" i="31" s="1"/>
  <c r="AE30" i="31"/>
  <c r="AF30" i="31" s="1"/>
  <c r="AE38" i="31"/>
  <c r="AF38" i="31" s="1"/>
  <c r="AE34" i="31"/>
  <c r="AF34" i="31" s="1"/>
  <c r="AE42" i="31"/>
  <c r="AF42" i="31" s="1"/>
  <c r="AE48" i="31"/>
  <c r="AF48" i="31" s="1"/>
  <c r="AE21" i="31"/>
  <c r="AF21" i="31" s="1"/>
  <c r="AE43" i="31"/>
  <c r="AF43" i="31" s="1"/>
  <c r="AE22" i="31"/>
  <c r="AF22" i="31" s="1"/>
  <c r="AE9" i="31"/>
  <c r="AF9" i="31" s="1"/>
  <c r="AE12" i="31"/>
  <c r="AF12" i="31" s="1"/>
  <c r="AE17" i="31"/>
  <c r="AF17" i="31" s="1"/>
  <c r="AE35" i="31"/>
  <c r="AF35" i="31" s="1"/>
  <c r="AE44" i="31"/>
  <c r="AF44" i="31" s="1"/>
  <c r="AE31" i="31"/>
  <c r="AF31" i="31" s="1"/>
  <c r="AE39" i="31"/>
  <c r="AF39" i="31" s="1"/>
  <c r="AE56" i="31"/>
  <c r="AF56" i="31" s="1"/>
  <c r="AE29" i="31"/>
  <c r="AF29" i="31" s="1"/>
  <c r="AF54" i="31"/>
  <c r="AE37" i="31"/>
  <c r="AF37" i="31" s="1"/>
  <c r="AE16" i="31"/>
  <c r="AF16" i="31" s="1"/>
  <c r="AE45" i="31"/>
  <c r="AF45" i="31" s="1"/>
  <c r="AE47" i="31"/>
  <c r="AF47" i="31" s="1"/>
  <c r="AE41" i="31"/>
  <c r="AF41" i="31" s="1"/>
  <c r="AE32" i="31"/>
  <c r="AF32" i="31" s="1"/>
  <c r="AE18" i="31"/>
  <c r="AF18" i="31" s="1"/>
  <c r="AE8" i="31"/>
  <c r="AF8" i="31" s="1"/>
  <c r="AE57" i="31"/>
  <c r="AF57" i="31" s="1"/>
  <c r="AE14" i="31"/>
  <c r="AF14" i="31" s="1"/>
  <c r="AE4" i="31" l="1"/>
  <c r="AF4" i="31" s="1"/>
</calcChain>
</file>

<file path=xl/sharedStrings.xml><?xml version="1.0" encoding="utf-8"?>
<sst xmlns="http://schemas.openxmlformats.org/spreadsheetml/2006/main" count="1431" uniqueCount="423">
  <si>
    <t>Descrizione</t>
  </si>
  <si>
    <t>Individuazione e scelta del fornitore a seguito di affidamenti diretti</t>
  </si>
  <si>
    <t>Verifica corretta esecuzione fornitura dei beni</t>
  </si>
  <si>
    <t>Gestione attività ed incarichi extra-istituzionali</t>
  </si>
  <si>
    <t>Gestione del personale</t>
  </si>
  <si>
    <t>Luoghi e settori in cui opera</t>
  </si>
  <si>
    <t>Obblighi legislativi/contrattuali</t>
  </si>
  <si>
    <t>Luoghi e settori poco rischiosi</t>
  </si>
  <si>
    <t>Luoghi e settori mediamente rischiosi</t>
  </si>
  <si>
    <t>Luoghi e settori altamente rischiosi</t>
  </si>
  <si>
    <t>VALUTAZIONE PRESIDI</t>
  </si>
  <si>
    <t>Affidamento di beni, servizi e lavori</t>
  </si>
  <si>
    <t>Individuazione e scelta del fornitore a seguito di procedure negoziate</t>
  </si>
  <si>
    <t>VALUTAZIONE DEL RISCHIO</t>
  </si>
  <si>
    <t>PESI AI FATTORI DI PROBABILITA'</t>
  </si>
  <si>
    <t>PROBABILITA'</t>
  </si>
  <si>
    <t>PUNTI</t>
  </si>
  <si>
    <t>PROBABILITA' X IMPATTO</t>
  </si>
  <si>
    <t>Presenza della componente di controllo</t>
  </si>
  <si>
    <t>Punteggio</t>
  </si>
  <si>
    <t>0-10</t>
  </si>
  <si>
    <t>Punteggio rischio residuale (0-25)</t>
  </si>
  <si>
    <t>Rating</t>
  </si>
  <si>
    <t>R</t>
  </si>
  <si>
    <t>Remoto</t>
  </si>
  <si>
    <t>B</t>
  </si>
  <si>
    <t>Basso</t>
  </si>
  <si>
    <t>M</t>
  </si>
  <si>
    <t>Medio</t>
  </si>
  <si>
    <t>A</t>
  </si>
  <si>
    <t>Alto</t>
  </si>
  <si>
    <t>Gestione finanziaria</t>
  </si>
  <si>
    <t>Gestione della cassa economale</t>
  </si>
  <si>
    <t>Gestione conflitto di interessi</t>
  </si>
  <si>
    <t xml:space="preserve">IMPATTO </t>
  </si>
  <si>
    <t>PESI AI FATTORI DI IMPATTO</t>
  </si>
  <si>
    <t xml:space="preserve">Disfunzionalità organizzative/gestionali </t>
  </si>
  <si>
    <t xml:space="preserve">Danno reputazionale </t>
  </si>
  <si>
    <t>TOTALE</t>
  </si>
  <si>
    <t>Nessun danno</t>
  </si>
  <si>
    <t>Danno limitato alla singola attività. Importanza modesta/breve durata</t>
  </si>
  <si>
    <t>Danno che si estende all’intero macro-processo/entità considerevole/breve o media durata</t>
  </si>
  <si>
    <t>Danno che si estende anche ad altri macro-processi/entità elevata/durata media</t>
  </si>
  <si>
    <t>Danno che riguarda l’intera azienda/entità eccezionale/durata lunga</t>
  </si>
  <si>
    <t>Danno reputazionale non particolarmente significativo e notizia dell’evento diffusa solo tra pochi operatori economici</t>
  </si>
  <si>
    <t>Danno reputazionale significativo e notizia dell’evento diffusa solo tra pochi operatori economici/non particolarmente significativo ma notizia dell’evento diffusa su tutto il territorio di riferimento</t>
  </si>
  <si>
    <t>Danno reputazione significativo e notizia dell’evento diffusa nel territorio di riferimento</t>
  </si>
  <si>
    <t>Danno reputazionale in grado di minare irreparabilmente l’immagine aziendale verso gli stakeholders e il territorio di riferimento</t>
  </si>
  <si>
    <t>Azioni da attuare</t>
  </si>
  <si>
    <t>Tempistica di attuazione</t>
  </si>
  <si>
    <t>Tempistica di monitoraggio</t>
  </si>
  <si>
    <t>RIDUZIONE VALORE PRESIDI</t>
  </si>
  <si>
    <t>Rating rischio nella versione precedente del risk assessment</t>
  </si>
  <si>
    <t>Presenza di NC maggiori</t>
  </si>
  <si>
    <t>Presenza di NC minori</t>
  </si>
  <si>
    <t>Presenza di raccomandazioni</t>
  </si>
  <si>
    <t>Presenza di segnalazioni ritenute fondate</t>
  </si>
  <si>
    <t>Responsabile monitoraggio</t>
  </si>
  <si>
    <t>Affidamento di incarichi professionali</t>
  </si>
  <si>
    <t>Sostenimento spese di rappresentanza</t>
  </si>
  <si>
    <t>Gestione dei rapporti con la Pubblica Amministrazione</t>
  </si>
  <si>
    <t>Normalizzazione controllo preventivo in uso (NC, raccomandazioni, segnalazioni)</t>
  </si>
  <si>
    <t>Rischio residuo nella versione precedente del risk assessment</t>
  </si>
  <si>
    <t>La controparte rappresenta un socio in affari?
(SI/NO)</t>
  </si>
  <si>
    <t>Indicatore di monitoraggio</t>
  </si>
  <si>
    <t>NO</t>
  </si>
  <si>
    <t>SI</t>
  </si>
  <si>
    <t>Candidati per la nomina</t>
  </si>
  <si>
    <t>Offerta di denaro o altra utilità a favore di Pubblici Ufficiali o incaricati di pubblico servizio per favorire indebitamente la Società nell'ottenimento di contributi</t>
  </si>
  <si>
    <t>Assenza di soci in affari</t>
  </si>
  <si>
    <t>Ulteriori rischi/opportunità</t>
  </si>
  <si>
    <t>Descrizione rischi/opportunità</t>
  </si>
  <si>
    <t xml:space="preserve">Tempistica di monitoraggio </t>
  </si>
  <si>
    <t xml:space="preserve">Responsabile monitoraggio </t>
  </si>
  <si>
    <t>MONITORAGGIO</t>
  </si>
  <si>
    <t>Responsabili dell'attuazione</t>
  </si>
  <si>
    <t>Risorse necessarie</t>
  </si>
  <si>
    <t xml:space="preserve">Indicatore di monitoraggio </t>
  </si>
  <si>
    <t>AZIONI PER AFFRONTARE RISCHI/OPPORTUNITA'  E OBIETTIVI PER LA PREVENZIONE DELLA CORRUZIONE</t>
  </si>
  <si>
    <t>N. di situazioni anomale riscontrate nella rilevazione delle presenze o nella concessione di permessi o ferie</t>
  </si>
  <si>
    <t>1) N. di dipendenti aziendali ai quali sono stati concessi premi
2) N. di contestazioni da parte del personale in merito all’erogazione di premi aziendali</t>
  </si>
  <si>
    <t>Data realizzazione azione e obiettivo</t>
  </si>
  <si>
    <t>Semestrale</t>
  </si>
  <si>
    <t>SI (nel caso di fornitori)</t>
  </si>
  <si>
    <t>/</t>
  </si>
  <si>
    <t>Consulenti</t>
  </si>
  <si>
    <t>Fornitori</t>
  </si>
  <si>
    <t>RPCT</t>
  </si>
  <si>
    <t>Responsabile risorse umane</t>
  </si>
  <si>
    <t>N. di incarichi professionali affidati</t>
  </si>
  <si>
    <t>1) N. di amministratori di nuova nomina
2) % di dichiarazioni di inconferibilità rilasciate rispetto a quelle richieste dalla normativa vigente
3) % di dichiarazioni di incompatibilità rilasciate rispetto a quelle richieste dalla normativa vigente</t>
  </si>
  <si>
    <t>Responsabile gare</t>
  </si>
  <si>
    <t>Responsabile AFC</t>
  </si>
  <si>
    <t>37001
(SI/NO)</t>
  </si>
  <si>
    <t>Selezione del personale</t>
  </si>
  <si>
    <t>Rischio del socio in affari
(B / &gt; B)</t>
  </si>
  <si>
    <t>&gt;B</t>
  </si>
  <si>
    <t>Gestione acquisti in urgenza</t>
  </si>
  <si>
    <t>SI (in alcuni casi, es fornitori, consulenti)</t>
  </si>
  <si>
    <t>SI (in alcuni casi, es. rappresentanti della PA)</t>
  </si>
  <si>
    <t xml:space="preserve">- Nomina di un soggetto in quanto specificatamente indicato da una controparte quale scambio di utilità ovvero a seguito di accordo illecito con il diretto interessato 
- Mancato svolgimento delle verifiche necessarie in tema di inconferibilità e incompatibilità </t>
  </si>
  <si>
    <t>Soci in affari a rischio medio/alto (Società esterna di selezione del personale, Agenzia per il lavoro, Consulenti, Fornitori, Subappaltatori, SOL, Comuni soci, Beneficiari delle sponsorizzazioni, contributi ed erogazioni liberali, ATO Toscana costa)</t>
  </si>
  <si>
    <t>Incidenza economica molto elevata (&gt;= 300.000 euro annui)</t>
  </si>
  <si>
    <t>Regolamentazione legislativa e contrattuale chiara e di facile applicazione</t>
  </si>
  <si>
    <t xml:space="preserve">Regolamentazione legislativa e contrattuale di non sempre facile interpretazione con difficoltà di applicazione </t>
  </si>
  <si>
    <t>Eccessiva regolamentazione, complessità e scarsa chiarezza della normativa di riferimento e difficoltà di applicazione</t>
  </si>
  <si>
    <t>Luoghi e settori in cui opera la Società</t>
  </si>
  <si>
    <t>Manifestazione di illeciti in passato nel processo sensibile</t>
  </si>
  <si>
    <t>Incidenza economica modesta (fra 0 euro annui e 20.000 euro annui)</t>
  </si>
  <si>
    <t>Incidenza economica significativa (&gt;= 20.000 euro annui e &lt; di 300.000 euro annui)</t>
  </si>
  <si>
    <t>Interazione con soci in affari</t>
  </si>
  <si>
    <t>Sistema Organizzativo (precisa definizione dei ruoli e delle responsabilità aziendali tramite la formalizzazione di un organigramma, un mansionario, procure, deleghe)</t>
  </si>
  <si>
    <t xml:space="preserve">Regolamentazione del processo all'interno di procedure, regolamenti, ordini di servizio, istruzioni, ecc… </t>
  </si>
  <si>
    <t>Altro (es. presenza di principi etici di comportamento)</t>
  </si>
  <si>
    <t>PRESIDI</t>
  </si>
  <si>
    <t>Presenza NC / raccomandazioni / segnalazioni  (inserire il riferimento interno)</t>
  </si>
  <si>
    <t>Valutazione dei presidi in uso
(0-10)</t>
  </si>
  <si>
    <t>Valutazione finale dei presidi in uso</t>
  </si>
  <si>
    <t>Tracciabilità del processo (tramite strumenti cartacei e/o informatici, trasparenza)</t>
  </si>
  <si>
    <t>N. di selezioni esterne effettuate</t>
  </si>
  <si>
    <t>N. di casi di conflitto di interesse o incompatibilità emerse in occasione della nomina di commissari per selezione del personale</t>
  </si>
  <si>
    <t>N. di assunzioni a tempo determinato e indeterminato</t>
  </si>
  <si>
    <t>N. di casi di conflitti di interesse riscontrati per i dipendenti aziendali (al di fuori dei processi di selezione del personale e affidamenti)</t>
  </si>
  <si>
    <t>N. di casi di conflitti di interesse del RUP</t>
  </si>
  <si>
    <t>% di affidamenti diretti rispetto al totale degli affidamenti (sia in termini numerici che di importo)</t>
  </si>
  <si>
    <t>N. di casi di conflitti di interesse dei commissari di gara</t>
  </si>
  <si>
    <t>N. di casi di conflitti di interesse dei DEC/DL</t>
  </si>
  <si>
    <t xml:space="preserve">N. di casi di pagamenti in contanti per importi superiori al limite definito nella procedura finanziaria </t>
  </si>
  <si>
    <t>Soci in affari a rischio basso (Istituto finanziario, utenti tariffa, fornitori di acquisti in contanti e con carta di credito)</t>
  </si>
  <si>
    <t>Incidenza economica del processo</t>
  </si>
  <si>
    <t>Personale aziendale</t>
  </si>
  <si>
    <t>Entro il 31/12/2023</t>
  </si>
  <si>
    <t>RPCT / RFC</t>
  </si>
  <si>
    <t>RFC / RPCT</t>
  </si>
  <si>
    <t>Nessun evento illecito emerso in passato né a carico della Società né a carico di dipendenti, Direttori generali e Amministratori</t>
  </si>
  <si>
    <t>Eventi illeciti emersi in passato conclusi con esito positivo per la Società ovvero per Amministratori, Direttori generali e dipendenti ovvero eventi con processo in corso e sentenza non ancora pronunciata</t>
  </si>
  <si>
    <t>Eventi illeciti emersi in passato conclusi con sentenza di condanna per la Società o per Amministratori, Direttori generali e dipendenti</t>
  </si>
  <si>
    <t xml:space="preserve">RATING RISCHIO </t>
  </si>
  <si>
    <t>Entro il 30/11/2023</t>
  </si>
  <si>
    <t>Entro il 31/01/2024</t>
  </si>
  <si>
    <t>Si rinvia all'attività n. 18</t>
  </si>
  <si>
    <r>
      <t xml:space="preserve">Completare il processo di implementazione del gestionale </t>
    </r>
    <r>
      <rPr>
        <b/>
        <sz val="9"/>
        <color rgb="FFFF0000"/>
        <rFont val="Calibri"/>
        <family val="2"/>
        <scheme val="minor"/>
      </rPr>
      <t>XXXXX al fine di tracciare informaticamente il ciclo passivo, dalla fase di definizione del fabbisogno a quella di esecuzione della prestazione</t>
    </r>
  </si>
  <si>
    <t>- Personale aziendale 
- Risorse economiche</t>
  </si>
  <si>
    <t>XXXXXX</t>
  </si>
  <si>
    <r>
      <t xml:space="preserve">Entro il </t>
    </r>
    <r>
      <rPr>
        <b/>
        <sz val="9"/>
        <color rgb="FFFF0000"/>
        <rFont val="Calibri"/>
        <family val="2"/>
        <scheme val="minor"/>
      </rPr>
      <t>XXXXX</t>
    </r>
  </si>
  <si>
    <r>
      <t xml:space="preserve">Completamento dell'implementazione del gestionale </t>
    </r>
    <r>
      <rPr>
        <b/>
        <sz val="9"/>
        <color rgb="FFFF0000"/>
        <rFont val="Calibri"/>
        <family val="2"/>
        <scheme val="minor"/>
      </rPr>
      <t>XXXX</t>
    </r>
    <r>
      <rPr>
        <sz val="9"/>
        <rFont val="Calibri"/>
        <family val="2"/>
        <scheme val="minor"/>
      </rPr>
      <t xml:space="preserve"> entro i termini previsti</t>
    </r>
  </si>
  <si>
    <t xml:space="preserve">Elenco degli incarichi professionali affidati in assenza di confronto competitivo fra più professionisti </t>
  </si>
  <si>
    <t xml:space="preserve">Elenco degli affidamenti effettuati a fornitori non iscritti all'albo fornitori </t>
  </si>
  <si>
    <t>Elenco degli acquisti dove non è stato possibile applicare il criterio della rotazione</t>
  </si>
  <si>
    <t xml:space="preserve">Elenco degli acquisti effettuati in urgenza </t>
  </si>
  <si>
    <t xml:space="preserve">Elenco dei subappalti </t>
  </si>
  <si>
    <t>Elenco delle fatture pagate in assenza della verifica della corretta esecuzione</t>
  </si>
  <si>
    <t>Incrementare l'organico aziendale, tramite selezioni interne, esterne ovvero mobilità infraCDN, in particolare nelle seguenti aree aziendali: XXXXXXXXX</t>
  </si>
  <si>
    <t>Migliorare il processo di definizione dei fabbisogni di acquisto da parte delle singole SOL e programmare un numero maggiore di gare da parte della CapoCDN per l'anno 2023</t>
  </si>
  <si>
    <t>N. di gare esperite in qualità di stazione appaltante per il CDN e non inserite nel programma degli acquisti di CDN</t>
  </si>
  <si>
    <t>Rafforzare la specifica programmazione del fabbisogno di personale all'interno degli strumenti di programmazione economico - finanziaria di CDN</t>
  </si>
  <si>
    <t>Descrizione obiettivo di riduzione del rischio / azioni da attuare</t>
  </si>
  <si>
    <t xml:space="preserve"> </t>
  </si>
  <si>
    <t>Direttore Generale di CDN</t>
  </si>
  <si>
    <t>Entro il 31/12/2023 e così di seguito</t>
  </si>
  <si>
    <t>Presenza all'interno degli strumenti di programmazione economico - finanziaria di CDN</t>
  </si>
  <si>
    <t xml:space="preserve">RPCT </t>
  </si>
  <si>
    <t>Dalla prossima selezione pubblica</t>
  </si>
  <si>
    <t>Verifica da parte del RPCT in corso di selezione</t>
  </si>
  <si>
    <t>Stipula del contratto di lavoro</t>
  </si>
  <si>
    <t>Verifica da parte del RPCT, prima dell'approvazione dell'avviso, che quest'ultimo riporti la remunerazione e che questa sia coerente con la mansione ed i valori da CCNL</t>
  </si>
  <si>
    <t>Entro il 31 12 2023 e così di seguito</t>
  </si>
  <si>
    <t>Verifica corretta esecuzione dei lavori</t>
  </si>
  <si>
    <t>Nomina DEC / Direttore Lavori</t>
  </si>
  <si>
    <t>Verifica corretta esecuzione dei servizi</t>
  </si>
  <si>
    <t>Finanziamenti agevolati / contributi in conto capitale o di esercizio ottenuti da Comune / Regione / UE / altri soggetti</t>
  </si>
  <si>
    <t xml:space="preserve">Gestione elenco fornitori </t>
  </si>
  <si>
    <t>Individuazione degli istituti di credito e gestione di affidamenti di breve e lungo termine</t>
  </si>
  <si>
    <t>Verifica documentazione e liquidazione rimborsi spese missione</t>
  </si>
  <si>
    <t xml:space="preserve">Nomina di un soggetto in quanto specificatamente indicato da una controparte quale scambio di utilità ovvero a seguito di accordo illecito con il diretto interessato - Mancato svolgimento delle verifiche necessarie in tema di inconferibilità e incompatibilità </t>
  </si>
  <si>
    <t>Direttore Generale di CDN SpA</t>
  </si>
  <si>
    <t>Responsabile gare CDN SpA</t>
  </si>
  <si>
    <t>Vrerifiche a campione da parte del RPCT</t>
  </si>
  <si>
    <t>Valutazione delle performance anche con il supporto di un soggetto esterno indipendente</t>
  </si>
  <si>
    <t>Verifiche a campione da parte del RPCT</t>
  </si>
  <si>
    <t>Rilevazione analitica del fabbisogno degli affidamenti previsti per l'anno a seguire, in termini di valori contrattuali e tempi di svolgimento dei futuri affidamenti (anche tenendo conto di quelli in scadenza)</t>
  </si>
  <si>
    <t>Verifiche da parte del RPCT</t>
  </si>
  <si>
    <t>Definzione di categorie e requisiti per l'iscrizione, pubblicazione, valutazione delle candidature, ingresso in esercizio di un vero e proprio albo fornitori (e relativo regolamento) ed utilizzo degli iscritti secondo principi di rotazione</t>
  </si>
  <si>
    <t>Progressivo superamento degli affidamenti diretti a favore di procedure aperte e negoziate</t>
  </si>
  <si>
    <t>Applicazione costante del principio di rotazione</t>
  </si>
  <si>
    <t>Potenziamento del sistema informativo contabile / finanziario</t>
  </si>
  <si>
    <t>Verifica da parte del RPCT</t>
  </si>
  <si>
    <t>X</t>
  </si>
  <si>
    <t>(*) anche sulla base della contonuità degli effetti nel tempo</t>
  </si>
  <si>
    <t xml:space="preserve">Conseguenti disfunzioni organizzative e gestionali </t>
  </si>
  <si>
    <t>- Accordi al fine di agevolare un determinato dipendente e far risultare la presenza di un soggetto sul posto di lavoro nonostante non sia presente  
- Accordi al fine di non riscontrare, per un determinato soggetto, il superamento delle assenze per ferie e/o malattia
- Comportamenti impropri di un dipendente che formalizza la propria presenza sul posto di lavoro nonostante non sia presente</t>
  </si>
  <si>
    <t xml:space="preserve">Riconoscimento di premi al personale non supportati da criteri oggettivi e da procedure interne, ma definito a favore di determinati soggetti al fine di agevolarli indebitamente </t>
  </si>
  <si>
    <t xml:space="preserve">Definizione di un fabbisogno di consulenza non effettivo al fine di effettuare un affidamento a soggetti predeterminati </t>
  </si>
  <si>
    <t xml:space="preserve">Individuazione di un importo contrattuale non dovuto a seguito di accordo illecito tra le parti </t>
  </si>
  <si>
    <t xml:space="preserve">Definizione di un fabbisogno non effettivo ma finalizzato ad agevolare indebitamente un affidamento verso un determinato fornitore </t>
  </si>
  <si>
    <t xml:space="preserve">- Nomina di un RUP indirizzata dalla volontà di facilitare la scelta di un determinato fornitore 
- Mancata comunicazione, da parte del soggetto nominato, di conflitto di interessi con un operatore economico, al fine di agevolarlo </t>
  </si>
  <si>
    <t xml:space="preserve">- Alterazione dei dati di iscrizione e valutazione periodica di un operatore economico al fine di non far riscontrare carenze che potrebbero comprometterne l'iscrizione ovvero il mantenimento dell'iscrizione all'albo </t>
  </si>
  <si>
    <t xml:space="preserve">Definizione di criteri di aggiudicazione ad hoc (specifici) per favorire determinati soggetti ed imprese nell'aggiudicazione </t>
  </si>
  <si>
    <t xml:space="preserve">Alterazione delle verifiche sui concorrenti, degli atti e delle procedure di gara al fine di agevolare uno specifico concorrente </t>
  </si>
  <si>
    <t xml:space="preserve">Esplicitazione di motivi di urgenza in realtà insussistenti, al fine di agevolare uno specifico fornitore </t>
  </si>
  <si>
    <t xml:space="preserve">Evidenziazione di una prestazione non effettivamente eseguita come eseguita, al fine di agevolare la controparte </t>
  </si>
  <si>
    <t xml:space="preserve">Programmazione acquisti </t>
  </si>
  <si>
    <t>- Pagamenti in contanti a fronte di acquisti inesistenti per avvantaggiare un determinato fornitore 
- Appropriazione di denaro aziendale</t>
  </si>
  <si>
    <t xml:space="preserve">- Erogazione della spesa di rappresentanza per finalità personali e non per motivi legati all'attività istituzionale
- Rischio che elargizioni siano rivolte a pubblici ufficiali o incaricati di pubblico servizio ovvero a soggetti privati che hanno rapporti diretti con la Società, allo scopo esclusivo di alterarne significativamente l’indipendenza di giudizio </t>
  </si>
  <si>
    <t>Regolamenti</t>
  </si>
  <si>
    <t xml:space="preserve">- Svolgimento di attività extra-istituzionali in conflitto di interesse con l'attività svolta dalla Società
- Amministratore Unicotorizzazione non dovuta ad un dipendente allo svolgimento di un incarico extra-istituzionale al fine di agevolarlo indebitamente </t>
  </si>
  <si>
    <t>Verifica annuale, da parte del RPCT, attività extra istituzionale a mezzo Amministratore Unicotodichiarazioni e successive verifiche</t>
  </si>
  <si>
    <t>- N. di casi di svolgimento di incarichi extra istituzionali per cui è stata richiesta l'Amministratore Unicotorizzazione
- % di casi dove non è stata rilasciata l'Amministratore Unicotorizzazione allo svolgimento di incarichi extra-istituzionali rispetto al totale delle richieste</t>
  </si>
  <si>
    <t>Sottoporre ad Amministratore Unicodit interno almeno il 50% degli incarichi professionali affidati da CDN SpA nel corso del 2023</t>
  </si>
  <si>
    <t>% di incarichi professionali sottoposti ad Amministratore Unicodit rispetto al totale degli affidamenti di incarichi professionali effettuati nell'anno 2023</t>
  </si>
  <si>
    <t>Introduzione di schede a dimostrazione del coerente svolgimento dell'attività da parte del professionista (Amministratore Unicotodichiarazione da parte del Direttore Generale e / o dei Responabili d'Area)</t>
  </si>
  <si>
    <t>% di Amministratore Unicomento delle gare gestite dalla CapoCDN rispetto ai due anni precedenti (sia in termini quantitativi che di valore monetario)</t>
  </si>
  <si>
    <t>Sottoporre ad Amministratore Unicodit interno almeno il 30% delle procedure aperte svolte da CDN SpA nel 2023</t>
  </si>
  <si>
    <t>% di procedure di gara sottoposte a Amministratore Unicodit rispetto al totale delle procedure esperite</t>
  </si>
  <si>
    <t>Sottoporre ad Amministratore Unicodit interno almeno il 30% delle procedure negoziate svolte da CDN SpA nel 2023</t>
  </si>
  <si>
    <t>Introduzione di schede a dimostrazione del coerente svolgimento dell'attività da parte dell'appaltatore professionista (Amministratore Unicotodichiarazione da parte del DEC)</t>
  </si>
  <si>
    <t>Obblighi pubblicazione trasparenza amministrativa D. Lgs. 33/2013</t>
  </si>
  <si>
    <t xml:space="preserve">Autorizzare lavori non eseguiti ovvero eseguiti difformemente rispetto a quanto concordato al fine di agevolare il concorrente </t>
  </si>
  <si>
    <t>Nomina Commissione Esaminatrice</t>
  </si>
  <si>
    <t>≥ 17</t>
  </si>
  <si>
    <t>0 ≤ x ≤ 2</t>
  </si>
  <si>
    <t>2 &lt; x ≤ 5</t>
  </si>
  <si>
    <t>5 &lt; x &lt; 17</t>
  </si>
  <si>
    <t>ALLEGATO 1 - MAPPATURA E VALUTAZIONE AREE DI RISCHIO</t>
  </si>
  <si>
    <t xml:space="preserve">Valutazione individuale del personale ed attribuzione di premi </t>
  </si>
  <si>
    <t>Individuazione della procedura per l'affidamento</t>
  </si>
  <si>
    <t>Definizione dell'oggetto, della durata e del corrispetiivo dell'affidamento</t>
  </si>
  <si>
    <t>Sottoscrizione contratto di consulenza</t>
  </si>
  <si>
    <t>Verifica corretta esecuzione dell'attività del consulente</t>
  </si>
  <si>
    <t>Erogazioni finanziarie ai dipendenti (cessione del quinto, anticipo TFR e simili)</t>
  </si>
  <si>
    <t>Individuazione della procedura di affidamento (anche con riferimento al principio di rotazione)</t>
  </si>
  <si>
    <t>Gestione elenco professionisti</t>
  </si>
  <si>
    <t>Gestione subappalti ed avvalimenti</t>
  </si>
  <si>
    <t xml:space="preserve">Gestione di carta di debito </t>
  </si>
  <si>
    <t>Gestione omaggi ricevuti ed erogati</t>
  </si>
  <si>
    <t>Nomina Organo Amministrativo e determinazione compensi</t>
  </si>
  <si>
    <t>Nomina Organismo di vigilanza ex DLgs 231 / 2001 e determinazione compensi</t>
  </si>
  <si>
    <t>Nomina Organo di controllo / revisione e determinazione compensi</t>
  </si>
  <si>
    <t>Gestione presenze e permanenza sul luogo di lavoro</t>
  </si>
  <si>
    <t xml:space="preserve">Gestione lavoro straordinario e permessi </t>
  </si>
  <si>
    <t>Definizione dell'oggetto e del valore dell'affidamento</t>
  </si>
  <si>
    <t>Candidati</t>
  </si>
  <si>
    <t>Altro</t>
  </si>
  <si>
    <t xml:space="preserve">- Condizionamento su Commissari, da parte della Società, ai fini di favorire determinati candidati e / o alterare la procedura di selezione                                                                      - Nomina, in commissione, di un soggetto in conflitto di interessi in rapporto ad un candidato, al fine di agevolarlo indebitamente nell'assunzione </t>
  </si>
  <si>
    <t>Obblighi legislativ i/contrattuali / da atti approvati</t>
  </si>
  <si>
    <t>Approvazione della graduatoria manipolata</t>
  </si>
  <si>
    <t>AREA</t>
  </si>
  <si>
    <t>I</t>
  </si>
  <si>
    <t>PROCESSO</t>
  </si>
  <si>
    <t>ATTIVITA'</t>
  </si>
  <si>
    <t>ESEMPIO CONDOTTA ILLECITA</t>
  </si>
  <si>
    <t>IMPATTO</t>
  </si>
  <si>
    <t xml:space="preserve">Programmazione del fabbisogno di nuove assunzioni </t>
  </si>
  <si>
    <t>Costruzione dell'avviso di selezione</t>
  </si>
  <si>
    <t>Programmazione del personale</t>
  </si>
  <si>
    <t>Nomina del RUP della selezione</t>
  </si>
  <si>
    <t>Verifica dell'integrità e della completezza della documentazione presentata dai candidati</t>
  </si>
  <si>
    <t xml:space="preserve">Valutazione delle prove dei candidati </t>
  </si>
  <si>
    <t xml:space="preserve">Approvazione della graduatoria </t>
  </si>
  <si>
    <t>Verifica dei requisiti degli aggiudicatari della selezione</t>
  </si>
  <si>
    <t xml:space="preserve">Gestione dei turni e / o delle reperibilità </t>
  </si>
  <si>
    <t>Gestione del pesonale</t>
  </si>
  <si>
    <t>Gestione del pantouflage</t>
  </si>
  <si>
    <t>II</t>
  </si>
  <si>
    <t>Programmazione degli incarichi professionali</t>
  </si>
  <si>
    <t>Programmazione del fabbisogno di incarichi professionali</t>
  </si>
  <si>
    <t>Definizione dei criteri di partecipazione e di aggiudicazione - gara</t>
  </si>
  <si>
    <t>Nomina Commissione Giudicatrice - gara</t>
  </si>
  <si>
    <t>Individuazione del fornitore in esito a procedure aperte</t>
  </si>
  <si>
    <t>V-VI</t>
  </si>
  <si>
    <t>Pianificazione di medio - lungo termine di entrate ed uscite</t>
  </si>
  <si>
    <t>Programmazione di breve e brevissimo termine di entrate ed uscite</t>
  </si>
  <si>
    <t>Pagamento fatture passive</t>
  </si>
  <si>
    <t>Processi finalizzati all'adozione di provvedimenti ampliativi della sfera giuridica dei destinatari con effetto economico diretto ed immediato per il destinatario</t>
  </si>
  <si>
    <t>IV</t>
  </si>
  <si>
    <t>VII</t>
  </si>
  <si>
    <t>Gestione patrimonio</t>
  </si>
  <si>
    <t>Comportamento sui social network</t>
  </si>
  <si>
    <t>Autorizzazione, accessi, controlli all'uso di mezzi di trasporto aziendale e rifornimento carburante</t>
  </si>
  <si>
    <t>Gestione degli inventari fisici</t>
  </si>
  <si>
    <t>Rapporto con il gestore della Funivia Albino - Selvino</t>
  </si>
  <si>
    <t>VIII</t>
  </si>
  <si>
    <t>Incarichi e nomine</t>
  </si>
  <si>
    <t>IX</t>
  </si>
  <si>
    <t>Gestione controlli, verifiche, ispezioni e sanzioni da Pubbliche amministrazioni ed Enti terzi</t>
  </si>
  <si>
    <t>RISCHIO LORDO</t>
  </si>
  <si>
    <t>RATING RISCHIO LORDO</t>
  </si>
  <si>
    <t>RISCHIO RESIDUO</t>
  </si>
  <si>
    <t>RATING RISCHIO RESIDUO</t>
  </si>
  <si>
    <t>Comprtamenti compiacenti a favore di utenti e terzi</t>
  </si>
  <si>
    <t>XI</t>
  </si>
  <si>
    <t>Rapporti fra amministratori pubblici e soggetti privati</t>
  </si>
  <si>
    <t xml:space="preserve">Attribuzione di incrementi categoriali e / o stipendiali o di sviluppi di carriera non motivati e / o per favorire determinati dipendenti
</t>
  </si>
  <si>
    <t>NOTE</t>
  </si>
  <si>
    <t xml:space="preserve">Mancata elaborazione del programma di assunzioni per gli anni successivi
</t>
  </si>
  <si>
    <t xml:space="preserve">Previsione di requisiti di partecipazione e / o prove di selezione volti a favorire determinati candidati o a penalizzarne altri
</t>
  </si>
  <si>
    <t>Distorta verifica a vantaggio o a svantaggio di determinati candidati</t>
  </si>
  <si>
    <t>Nomina di RUP compiacente o relativo condizionamento</t>
  </si>
  <si>
    <t xml:space="preserve">Assegnazione ai candidati di un giudizio e di un punteggio manipolati, al fine di agevolare l'assunzione di un determinato soggetto  </t>
  </si>
  <si>
    <t>Distorta verifica a vantaggio / svantaggio di determinati candidati</t>
  </si>
  <si>
    <t>Determinazione di retribuzione sovradimensionata rispetto alla mansione ed al tempo di lavoro (personale assumendo, o già assunto e per cui si procede in tempi immediatamente successivi cambio di mansione)</t>
  </si>
  <si>
    <t>AMIAS al momento non necessita di nuove risorse di personale</t>
  </si>
  <si>
    <t xml:space="preserve">- Mancata evidenza della situazione di conflitto di interessi, nella gestione delle proprie mansioni, nei confronti di un determinato soggetto, al fine di agevolarlo
- Accordi al fine di agevolare un determinato amministratore, dirigente o dipendente non evidenziando casistiche di conflitto di interessi a suo carico </t>
  </si>
  <si>
    <t>Definizione volta a favorire determinati dipendenti o sfavorirne altri</t>
  </si>
  <si>
    <t>Erogazioni non dovute a determinati dipendenti o mancate erogazioni a favore di dipendenti cui spettano</t>
  </si>
  <si>
    <t xml:space="preserve">Inosservanza dell'inerenza e della conguità della spesa sostenuta, concedendo il rimborso di spese non rimborsabili, o in misura superiore a quella dovuta, nei confronti di un determinato soggetto, al fine di agevolarlo indebitamente </t>
  </si>
  <si>
    <t>Nei tre anni successivi alla cessazione del rapporto con AMIAS, instaurazione di un rapporto di dipendenza, collaborazione, amministrazione con appaltatori di AMIAS e simili</t>
  </si>
  <si>
    <t>Comportamenti contrari alle regole contenute nel Codice di comportamento</t>
  </si>
  <si>
    <t>Comportamenti compiacenti a favore di utenti e terzi</t>
  </si>
  <si>
    <t>Indebiti favori a vantaggio di determinati soggetti esterni (gestione parcheggi, energia elettrica, pubblica illuminazione, spazzamento, gestione verde, manutenzione cimiteriale)</t>
  </si>
  <si>
    <t xml:space="preserve">Mancata elaborazione del programma per i periodi successivi
</t>
  </si>
  <si>
    <t>Individuazione in affidamento diretto (rispetto all'avviso pubblico o all'affidamento in rotazione) al fine di effettuare un affidamento a soggetti predeterminati</t>
  </si>
  <si>
    <t>Verifica dei requisiti del consulente e dell'assenza di conflitto di interesse</t>
  </si>
  <si>
    <t>Individuazione di un consulente già predeterminato a seguito di accordo illecito tra le parti (e mancata verifica)</t>
  </si>
  <si>
    <t>Ricorso all'affidamento diretto in ogni caso</t>
  </si>
  <si>
    <t>AMIAS al momento non necessita di albo professionisti</t>
  </si>
  <si>
    <t xml:space="preserve">Richiesta di acquisto di beni, servizi, lavori non necessari al le esigenze della Società, o sovradimensionati, per selezionare o favorire indebitamente un determinato fornitore </t>
  </si>
  <si>
    <t xml:space="preserve">- Nomina in commissione di soggetti specifici al fine di indirizzare la scelta verso uno specifico fornitore 
- Indebite pressioni, da parte della Società, sui Commissari al fine di favorire un concorrente                                      - Mancata comunicazione, da parte del soggetto nominato, di conflitto di interessi con un OE, al fine di agevolarlo </t>
  </si>
  <si>
    <t xml:space="preserve">Mancata rotazione dell'affidatario e mancata verifica dei requisiti ex art 94 e ss DLgs 36 / 2023 </t>
  </si>
  <si>
    <t xml:space="preserve">Omesso controllo ovvero mancata applicazione delle disposizioni vigenti in materia di autorizzazione del sub-appalto al fine di agevolare un determinato concorrente </t>
  </si>
  <si>
    <t xml:space="preserve">Autorizzare servizi non eseguiti ovvero eseguiti difformemente rispetto a quanto concordato al fine di agevolare il concorrente </t>
  </si>
  <si>
    <t>Autorizzare forniture non eseguite ovvero eseguite difformemente rispetto a quanto concordato al fine di agevolare il concorrente</t>
  </si>
  <si>
    <t xml:space="preserve">- Ricezione di omaggi quale scambio di utilità per favorire un determinato soggetto (es. nell'aggiudicazione di affidamenti, in fase di assunzione o per altro atto)
- Rischio che le elergizioni di omaggi siano rivolte a pubblici ufficiali o incaricati di pubblico servizio ovvero a soggetti privati che hanno rapporti diretti con la Società, allo scopo esclusivo di alterarne significativamente l’indipendenza di giudizio </t>
  </si>
  <si>
    <t>Assenza o inaffidabilità di uno strumento di pianaificazione</t>
  </si>
  <si>
    <t>Assenza o inaffidabilità di uno strumento di programmazione</t>
  </si>
  <si>
    <t>Rapporti con Comune di Selvino - Emissione ed incasso fatture attive</t>
  </si>
  <si>
    <t>Pur nell'ambito del rapporto in house, eccessiva acquiescenza agli interessi del Comune, in danno della Società</t>
  </si>
  <si>
    <t xml:space="preserve">- Pagamenti a fronte di acquisti inesistenti al fine di agevolare un fornitore 
- Pagamenti per ammontari superiori al valore della fattura effettiva al fine di agevolare un fornitore 
- Avvantaggiare un fornitore nei tempi di pagamento  
</t>
  </si>
  <si>
    <t>- Mancata evidenziazione di spese non ammissibili 
- Appropriazione di denaro aziendale</t>
  </si>
  <si>
    <t xml:space="preserve">- Favorire un determinato istituto a mezzo dei comportamenti sopra esemplificati per le gare di appalto </t>
  </si>
  <si>
    <t>Autorizzazioni, accessi, controlli all'uso di hardware e di applicativi software, nonché di telefoni cellulari</t>
  </si>
  <si>
    <t>- Utilizzo di hardware / software / cellulari per fini personali         - Agevolazione indebita di un dipendente in occasione dell'assegnazione di cellulari, di hardware e della gestione dell'autorizzazione e dell'accesso ad applicativi aziendali 
- Indebito accesso di dipendenti non autorizzati a determinate partizioni di sistemi informativi</t>
  </si>
  <si>
    <t xml:space="preserve">- Utilizzo per fini personali di un mezzo aziendale ed effettuazione di rifornimenti di carburante per fini non legati all'attività lavorativa
- Agevolazione indebita di un dipendente in relazione all'utilizzo dei mezzi aziendali </t>
  </si>
  <si>
    <t>Gestione degli altri beni aziendali (arredi, materiali a magazzino ecc)</t>
  </si>
  <si>
    <t>- Sottrazione, per fini personali, di beni aziendali o in dotazione al singolo dipendente</t>
  </si>
  <si>
    <t>- Scorretto svolgimento delle operazioni di inventariazione</t>
  </si>
  <si>
    <t>- Comportamenti volti a favorire indebitamente il gestore in danno di AMIAS</t>
  </si>
  <si>
    <t xml:space="preserve">Offerta di denaro o altra utilità da / a favore di Pubblici Ufficiali o incaricati di pubblico servizio per indirizzare indebitamente gli esiti delle verifiche ispettive
</t>
  </si>
  <si>
    <t>AU RT RA</t>
  </si>
  <si>
    <t>AU RT RA CE</t>
  </si>
  <si>
    <t>AU</t>
  </si>
  <si>
    <t>TITOLARITA'/COINVOLGIMENTO: (AU) Amministratore Unico; (ORC) Organi di revisione e controllo; (RT/RA) ResponsabileTecnico/Amministrativo; (D) Dipendenti; (CE) consulenti esterni; RUP; DEC, (Comm) Commissione</t>
  </si>
  <si>
    <t>Comm</t>
  </si>
  <si>
    <t>AU RUP</t>
  </si>
  <si>
    <t>AU  Comm</t>
  </si>
  <si>
    <t xml:space="preserve">AU </t>
  </si>
  <si>
    <t>RUP</t>
  </si>
  <si>
    <t>AU CE</t>
  </si>
  <si>
    <t>AU RT</t>
  </si>
  <si>
    <t>D RA RT AU</t>
  </si>
  <si>
    <t>D AU</t>
  </si>
  <si>
    <t>AU RT RA D</t>
  </si>
  <si>
    <t>RT RA D</t>
  </si>
  <si>
    <t>RA D AU</t>
  </si>
  <si>
    <t>AU RT RA RUP</t>
  </si>
  <si>
    <t>Tutti</t>
  </si>
  <si>
    <t>RUP DEC</t>
  </si>
  <si>
    <t xml:space="preserve">AU RT RA RUP </t>
  </si>
  <si>
    <t>AU RUP DEC</t>
  </si>
  <si>
    <t>Nomina RUP / DEC</t>
  </si>
  <si>
    <t>AU RUP DEC DL</t>
  </si>
  <si>
    <t>Si veda sopra</t>
  </si>
  <si>
    <t>AU RUP CE</t>
  </si>
  <si>
    <t>AU Comm</t>
  </si>
  <si>
    <t>RUP Comm</t>
  </si>
  <si>
    <t>AU RUP RT RA</t>
  </si>
  <si>
    <t>AU RT RUP</t>
  </si>
  <si>
    <t>RUP DEC DL</t>
  </si>
  <si>
    <t>AU RA</t>
  </si>
  <si>
    <t>RA</t>
  </si>
  <si>
    <t>AU e delegati</t>
  </si>
  <si>
    <t>RPCT AU</t>
  </si>
  <si>
    <t>Dipendenti</t>
  </si>
  <si>
    <t>Autorizzazione missioni</t>
  </si>
  <si>
    <t>- Autorizzazione non dovuta allo svolgimento di missioni ad un dipendente o all'Amministratore al fine di agevolarlo indebitamente
- Svolgimento di missioni per attività non inerenti alle funzioni istituzionali</t>
  </si>
  <si>
    <t>Collettività</t>
  </si>
  <si>
    <t>Istituti finanziari</t>
  </si>
  <si>
    <t>Stakeholder / soggetti controinteressati (diversi da quelli coinvolti)</t>
  </si>
  <si>
    <t>Interazioni con Pubblici Ufficiali / Incaricati di pubblico servizio esterni (SI/NO)</t>
  </si>
  <si>
    <t>- Erogazione, per favorire taluni dipendenti, di compensi per prestazioni straordinarie in realtà non effettuate o senza una reale esigenza                                                                                                                                      - Rilascio di permessi non dovuti a determinati dipendenti</t>
  </si>
  <si>
    <t>Al momento AMIAS non ha una gestione di performance ed obiettivi</t>
  </si>
  <si>
    <t>Progressioni di carriera ed incrementi stipendiali / indennità</t>
  </si>
  <si>
    <t>Potenziale incidenza economica del processo</t>
  </si>
  <si>
    <t>Potenziale incidenza economica del processo (*)</t>
  </si>
  <si>
    <t>Al momento AMIAS non gestisce carte</t>
  </si>
  <si>
    <t>AMIAS al momento non dispone di un modello ex DLgs 231 / 2001</t>
  </si>
  <si>
    <t>Esercizio del controllo esterno da parte dei candidati</t>
  </si>
  <si>
    <t>Obbligo autodichiarazione Commissari (art 35 DLgs 165 / 2001)</t>
  </si>
  <si>
    <t xml:space="preserve">Procedura </t>
  </si>
  <si>
    <t>Accordo sindacale / CCNL</t>
  </si>
  <si>
    <t>Esercizio del controllo esterno da parte dei lavoratori</t>
  </si>
  <si>
    <t>Timbratura</t>
  </si>
  <si>
    <t xml:space="preserve">Controllo interno </t>
  </si>
  <si>
    <t>Opportunità effettuazione verifiche in campo</t>
  </si>
  <si>
    <t>PTPCT</t>
  </si>
  <si>
    <t>Opportunità di introduzione di piano delle performance / gestione per obiettivi</t>
  </si>
  <si>
    <t>Modulo richiesta rimborso</t>
  </si>
  <si>
    <t>Codice di comportamento</t>
  </si>
  <si>
    <t>Principio di rotazione</t>
  </si>
  <si>
    <t>Modulo</t>
  </si>
  <si>
    <t>Rendicontazione periodica / documentazione</t>
  </si>
  <si>
    <t>Obbligo di programmazione acquisti</t>
  </si>
  <si>
    <t>Requisiti di legge (Allegato I.2 Dlgs 36 / 2023)</t>
  </si>
  <si>
    <t>Requisiti di legge (Allegato DLgs 36 / 2023)</t>
  </si>
  <si>
    <t>Schema determina a contrarre / segregazione ruoli</t>
  </si>
  <si>
    <t xml:space="preserve">Ricorso continuo ad affidamento diretto al fine di favorire un determinato operatore economico </t>
  </si>
  <si>
    <t>Segregazione di soggetti e funzioni</t>
  </si>
  <si>
    <t>Auotdichiarazione</t>
  </si>
  <si>
    <t xml:space="preserve">Alterazione delle verifiche sui manifestanti interesse, degli atti e delle procedure di  individuazione degli invitati, ed in gara gara al fine di agevolare uno specifico concorrente </t>
  </si>
  <si>
    <t>Autodichiarazione</t>
  </si>
  <si>
    <t>piano</t>
  </si>
  <si>
    <t>preventivo</t>
  </si>
  <si>
    <t xml:space="preserve"> X</t>
  </si>
  <si>
    <t>scadenziario pagamenti</t>
  </si>
  <si>
    <t>Opportunità di regolamento</t>
  </si>
  <si>
    <t>Contratto</t>
  </si>
  <si>
    <t>Codice etico</t>
  </si>
  <si>
    <t>Controlli e sanzioni nel servizio parcheggi</t>
  </si>
  <si>
    <t>Mancato controllo e sanzione</t>
  </si>
  <si>
    <t>Ausiliari del traffico</t>
  </si>
  <si>
    <t>Opportunità di sensibilizzazione della polizia locale</t>
  </si>
  <si>
    <t>modulo di richiesta per autorizzazione</t>
  </si>
  <si>
    <t xml:space="preserve">Certificati regolare esecuzione e modulistica / verifica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</si>
</sst>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rgb="FFFF0000"/>
      <name val="Calibri"/>
      <family val="2"/>
    </font>
    <font>
      <sz val="11"/>
      <name val="Calibri"/>
      <family val="2"/>
    </font>
    <font>
      <b/>
      <sz val="14"/>
      <color rgb="FFFF0000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9"/>
      <name val="Calibri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8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i/>
      <sz val="10"/>
      <name val="Calibri"/>
      <family val="2"/>
    </font>
    <font>
      <i/>
      <sz val="9"/>
      <name val="Calibri"/>
      <family val="2"/>
      <scheme val="minor"/>
    </font>
    <font>
      <i/>
      <sz val="9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EFEFEF"/>
        <bgColor rgb="FFFFFFFF"/>
      </patternFill>
    </fill>
    <fill>
      <patternFill patternType="solid">
        <fgColor rgb="FFCC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D28F"/>
        <bgColor indexed="64"/>
      </patternFill>
    </fill>
    <fill>
      <patternFill patternType="solid">
        <fgColor rgb="FFD1F3D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AAAB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7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10" fillId="0" borderId="1" xfId="5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0" fillId="3" borderId="1" xfId="5" applyFont="1" applyFill="1" applyBorder="1" applyAlignment="1">
      <alignment horizontal="center" vertical="center" wrapText="1"/>
    </xf>
    <xf numFmtId="0" fontId="9" fillId="2" borderId="1" xfId="5" applyFont="1" applyFill="1" applyBorder="1" applyAlignment="1">
      <alignment horizontal="justify" vertical="center" wrapText="1"/>
    </xf>
    <xf numFmtId="0" fontId="13" fillId="0" borderId="1" xfId="5" applyFont="1" applyBorder="1" applyAlignment="1">
      <alignment horizontal="center" vertical="center" wrapText="1"/>
    </xf>
    <xf numFmtId="0" fontId="10" fillId="0" borderId="1" xfId="5" applyFont="1" applyBorder="1" applyAlignment="1">
      <alignment horizontal="center" vertical="center" wrapText="1"/>
    </xf>
    <xf numFmtId="0" fontId="10" fillId="0" borderId="1" xfId="5" applyFont="1" applyBorder="1" applyAlignment="1">
      <alignment horizontal="justify" vertical="center" wrapText="1"/>
    </xf>
    <xf numFmtId="0" fontId="13" fillId="2" borderId="1" xfId="5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justify" vertical="center" wrapText="1"/>
    </xf>
    <xf numFmtId="0" fontId="10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0" fillId="0" borderId="1" xfId="1" quotePrefix="1" applyFont="1" applyBorder="1" applyAlignment="1">
      <alignment horizontal="center" vertical="center"/>
    </xf>
    <xf numFmtId="16" fontId="10" fillId="0" borderId="1" xfId="1" quotePrefix="1" applyNumberFormat="1" applyFont="1" applyBorder="1" applyAlignment="1">
      <alignment horizontal="center" vertical="center"/>
    </xf>
    <xf numFmtId="9" fontId="10" fillId="0" borderId="1" xfId="26" applyFont="1" applyBorder="1" applyAlignment="1">
      <alignment horizontal="center" vertical="center"/>
    </xf>
    <xf numFmtId="0" fontId="12" fillId="0" borderId="1" xfId="5" applyFont="1" applyBorder="1" applyAlignment="1">
      <alignment vertical="center"/>
    </xf>
    <xf numFmtId="0" fontId="10" fillId="0" borderId="1" xfId="5" applyFont="1" applyBorder="1" applyAlignment="1">
      <alignment vertical="center" wrapText="1"/>
    </xf>
    <xf numFmtId="9" fontId="12" fillId="0" borderId="1" xfId="26" applyFont="1" applyBorder="1" applyAlignment="1">
      <alignment horizontal="center" vertical="center"/>
    </xf>
    <xf numFmtId="0" fontId="12" fillId="0" borderId="0" xfId="1" applyFont="1" applyAlignment="1">
      <alignment horizontal="justify" vertical="center" wrapText="1"/>
    </xf>
    <xf numFmtId="0" fontId="12" fillId="0" borderId="0" xfId="1" applyFont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0" fillId="0" borderId="0" xfId="0" applyAlignment="1">
      <alignment vertical="center"/>
    </xf>
    <xf numFmtId="0" fontId="10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vertical="center" wrapText="1"/>
    </xf>
    <xf numFmtId="49" fontId="14" fillId="0" borderId="1" xfId="0" applyNumberFormat="1" applyFont="1" applyBorder="1" applyAlignment="1">
      <alignment vertical="center" wrapText="1"/>
    </xf>
    <xf numFmtId="9" fontId="12" fillId="0" borderId="0" xfId="26" applyFont="1" applyBorder="1" applyAlignment="1">
      <alignment horizontal="center" vertical="center"/>
    </xf>
    <xf numFmtId="0" fontId="12" fillId="0" borderId="0" xfId="5" applyFont="1" applyAlignment="1">
      <alignment vertical="center"/>
    </xf>
    <xf numFmtId="0" fontId="5" fillId="0" borderId="1" xfId="1" quotePrefix="1" applyFont="1" applyBorder="1" applyAlignment="1">
      <alignment horizontal="left" vertical="center" wrapText="1"/>
    </xf>
    <xf numFmtId="0" fontId="4" fillId="0" borderId="1" xfId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left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5" fillId="0" borderId="1" xfId="1" quotePrefix="1" applyFont="1" applyBorder="1" applyAlignment="1">
      <alignment horizontal="center" vertical="center" wrapText="1"/>
    </xf>
    <xf numFmtId="0" fontId="5" fillId="0" borderId="1" xfId="3" quotePrefix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5" fillId="0" borderId="1" xfId="2" quotePrefix="1" applyFont="1" applyBorder="1" applyAlignment="1" applyProtection="1">
      <alignment horizontal="center" vertical="center" wrapText="1"/>
      <protection locked="0" hidden="1"/>
    </xf>
    <xf numFmtId="0" fontId="5" fillId="0" borderId="1" xfId="2" quotePrefix="1" applyFont="1" applyBorder="1" applyAlignment="1">
      <alignment horizontal="center" vertical="center" wrapText="1"/>
    </xf>
    <xf numFmtId="0" fontId="16" fillId="0" borderId="1" xfId="2" quotePrefix="1" applyFont="1" applyBorder="1" applyAlignment="1">
      <alignment horizontal="left" vertical="center" wrapText="1"/>
    </xf>
    <xf numFmtId="0" fontId="6" fillId="0" borderId="1" xfId="1" applyFont="1" applyBorder="1" applyAlignment="1" applyProtection="1">
      <alignment horizontal="center" vertical="center" wrapText="1"/>
      <protection locked="0"/>
    </xf>
    <xf numFmtId="0" fontId="6" fillId="0" borderId="1" xfId="2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6" fillId="0" borderId="1" xfId="0" quotePrefix="1" applyFont="1" applyBorder="1" applyAlignment="1">
      <alignment vertical="center" wrapText="1"/>
    </xf>
    <xf numFmtId="0" fontId="5" fillId="0" borderId="1" xfId="2" quotePrefix="1" applyFont="1" applyBorder="1" applyAlignment="1" applyProtection="1">
      <alignment horizontal="left" vertical="center" wrapText="1"/>
      <protection locked="0" hidden="1"/>
    </xf>
    <xf numFmtId="0" fontId="10" fillId="0" borderId="0" xfId="1" quotePrefix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20" fillId="0" borderId="1" xfId="2" quotePrefix="1" applyFont="1" applyBorder="1" applyAlignment="1" applyProtection="1">
      <alignment horizontal="center" vertical="center" wrapText="1"/>
      <protection locked="0" hidden="1"/>
    </xf>
    <xf numFmtId="0" fontId="17" fillId="0" borderId="0" xfId="0" applyFont="1"/>
    <xf numFmtId="0" fontId="14" fillId="6" borderId="0" xfId="0" applyFont="1" applyFill="1" applyAlignment="1">
      <alignment horizontal="center"/>
    </xf>
    <xf numFmtId="0" fontId="6" fillId="8" borderId="1" xfId="0" applyFont="1" applyFill="1" applyBorder="1" applyAlignment="1">
      <alignment horizontal="center" vertical="center" wrapText="1"/>
    </xf>
    <xf numFmtId="0" fontId="18" fillId="9" borderId="1" xfId="3" quotePrefix="1" applyFont="1" applyFill="1" applyBorder="1" applyAlignment="1">
      <alignment horizontal="center" vertical="center" wrapText="1"/>
    </xf>
    <xf numFmtId="0" fontId="18" fillId="7" borderId="1" xfId="3" quotePrefix="1" applyFont="1" applyFill="1" applyBorder="1" applyAlignment="1">
      <alignment horizontal="center" vertical="center" wrapText="1"/>
    </xf>
    <xf numFmtId="0" fontId="18" fillId="8" borderId="1" xfId="3" quotePrefix="1" applyFont="1" applyFill="1" applyBorder="1" applyAlignment="1">
      <alignment horizontal="center" vertical="center" wrapText="1"/>
    </xf>
    <xf numFmtId="0" fontId="6" fillId="10" borderId="1" xfId="1" applyFont="1" applyFill="1" applyBorder="1" applyAlignment="1" applyProtection="1">
      <alignment horizontal="center" vertical="center" wrapText="1"/>
      <protection locked="0"/>
    </xf>
    <xf numFmtId="0" fontId="6" fillId="10" borderId="1" xfId="2" applyFont="1" applyFill="1" applyBorder="1" applyAlignment="1">
      <alignment horizontal="center" vertical="center" wrapText="1"/>
    </xf>
    <xf numFmtId="0" fontId="15" fillId="11" borderId="1" xfId="1" applyFont="1" applyFill="1" applyBorder="1" applyAlignment="1" applyProtection="1">
      <alignment vertical="center"/>
      <protection locked="0"/>
    </xf>
    <xf numFmtId="0" fontId="4" fillId="0" borderId="1" xfId="1" applyFont="1" applyBorder="1" applyAlignment="1" applyProtection="1">
      <alignment horizontal="left" vertical="center" wrapText="1"/>
      <protection locked="0"/>
    </xf>
    <xf numFmtId="0" fontId="21" fillId="12" borderId="2" xfId="0" applyFont="1" applyFill="1" applyBorder="1" applyAlignment="1">
      <alignment horizontal="center" vertical="center" wrapText="1"/>
    </xf>
    <xf numFmtId="0" fontId="21" fillId="13" borderId="2" xfId="0" applyFont="1" applyFill="1" applyBorder="1" applyAlignment="1">
      <alignment horizontal="center" vertical="center" wrapText="1"/>
    </xf>
    <xf numFmtId="0" fontId="21" fillId="14" borderId="2" xfId="0" applyFont="1" applyFill="1" applyBorder="1" applyAlignment="1">
      <alignment horizontal="center" vertical="center" wrapText="1"/>
    </xf>
    <xf numFmtId="0" fontId="21" fillId="15" borderId="2" xfId="0" applyFont="1" applyFill="1" applyBorder="1" applyAlignment="1">
      <alignment horizontal="center" vertical="center" wrapText="1"/>
    </xf>
    <xf numFmtId="0" fontId="21" fillId="6" borderId="2" xfId="0" applyFont="1" applyFill="1" applyBorder="1" applyAlignment="1">
      <alignment horizontal="center" vertical="center" wrapText="1"/>
    </xf>
    <xf numFmtId="0" fontId="21" fillId="16" borderId="2" xfId="0" applyFont="1" applyFill="1" applyBorder="1" applyAlignment="1">
      <alignment horizontal="center" vertical="center" wrapText="1"/>
    </xf>
    <xf numFmtId="0" fontId="21" fillId="17" borderId="2" xfId="0" applyFont="1" applyFill="1" applyBorder="1" applyAlignment="1">
      <alignment horizontal="center" vertical="center" wrapText="1"/>
    </xf>
    <xf numFmtId="9" fontId="22" fillId="0" borderId="0" xfId="0" applyNumberFormat="1" applyFont="1" applyAlignment="1">
      <alignment horizontal="center"/>
    </xf>
    <xf numFmtId="9" fontId="23" fillId="0" borderId="0" xfId="0" applyNumberFormat="1" applyFont="1" applyAlignment="1">
      <alignment horizontal="center"/>
    </xf>
    <xf numFmtId="0" fontId="23" fillId="0" borderId="0" xfId="0" applyFont="1"/>
    <xf numFmtId="0" fontId="24" fillId="0" borderId="1" xfId="2" applyFont="1" applyBorder="1" applyAlignment="1">
      <alignment horizontal="center" vertical="center" wrapText="1"/>
    </xf>
    <xf numFmtId="0" fontId="25" fillId="0" borderId="1" xfId="2" applyFont="1" applyBorder="1" applyAlignment="1">
      <alignment horizontal="center" vertical="center" wrapText="1"/>
    </xf>
    <xf numFmtId="0" fontId="24" fillId="0" borderId="1" xfId="3" applyFont="1" applyBorder="1" applyAlignment="1">
      <alignment horizontal="center" vertical="center" wrapText="1"/>
    </xf>
    <xf numFmtId="0" fontId="24" fillId="0" borderId="1" xfId="2" applyFont="1" applyBorder="1" applyAlignment="1" applyProtection="1">
      <alignment horizontal="center" vertical="center" wrapText="1"/>
      <protection locked="0" hidden="1"/>
    </xf>
    <xf numFmtId="0" fontId="25" fillId="0" borderId="1" xfId="2" applyFont="1" applyBorder="1" applyAlignment="1" applyProtection="1">
      <alignment horizontal="center" vertical="center" wrapText="1"/>
      <protection locked="0" hidden="1"/>
    </xf>
    <xf numFmtId="0" fontId="24" fillId="0" borderId="1" xfId="3" quotePrefix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 wrapText="1"/>
    </xf>
    <xf numFmtId="0" fontId="24" fillId="0" borderId="1" xfId="0" quotePrefix="1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2" fillId="0" borderId="0" xfId="0" applyFont="1"/>
    <xf numFmtId="0" fontId="24" fillId="0" borderId="0" xfId="0" applyFont="1"/>
    <xf numFmtId="0" fontId="2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4" fillId="0" borderId="1" xfId="1" applyFont="1" applyBorder="1" applyAlignment="1" applyProtection="1">
      <alignment horizontal="center" vertical="center" wrapText="1"/>
      <protection locked="0"/>
    </xf>
    <xf numFmtId="0" fontId="25" fillId="0" borderId="1" xfId="1" applyFont="1" applyBorder="1" applyAlignment="1" applyProtection="1">
      <alignment horizontal="center" vertical="center" wrapText="1"/>
      <protection locked="0"/>
    </xf>
    <xf numFmtId="0" fontId="24" fillId="0" borderId="1" xfId="2" quotePrefix="1" applyFont="1" applyBorder="1" applyAlignment="1" applyProtection="1">
      <alignment horizontal="center" vertical="center" wrapText="1"/>
      <protection locked="0" hidden="1"/>
    </xf>
    <xf numFmtId="0" fontId="21" fillId="18" borderId="2" xfId="0" applyFont="1" applyFill="1" applyBorder="1" applyAlignment="1">
      <alignment horizontal="center" vertical="center" wrapText="1"/>
    </xf>
    <xf numFmtId="0" fontId="27" fillId="0" borderId="1" xfId="3" quotePrefix="1" applyFont="1" applyBorder="1" applyAlignment="1">
      <alignment horizontal="left" vertical="center" wrapText="1"/>
    </xf>
    <xf numFmtId="0" fontId="27" fillId="0" borderId="1" xfId="0" quotePrefix="1" applyFont="1" applyBorder="1" applyAlignment="1">
      <alignment horizontal="left" vertical="center" wrapText="1"/>
    </xf>
    <xf numFmtId="0" fontId="28" fillId="0" borderId="1" xfId="0" quotePrefix="1" applyFont="1" applyBorder="1" applyAlignment="1">
      <alignment vertical="center" wrapText="1"/>
    </xf>
    <xf numFmtId="0" fontId="27" fillId="0" borderId="1" xfId="1" quotePrefix="1" applyFont="1" applyBorder="1" applyAlignment="1">
      <alignment horizontal="left" vertical="center" wrapText="1"/>
    </xf>
    <xf numFmtId="0" fontId="28" fillId="0" borderId="1" xfId="2" quotePrefix="1" applyFont="1" applyBorder="1" applyAlignment="1">
      <alignment horizontal="left" vertical="center" wrapText="1"/>
    </xf>
    <xf numFmtId="0" fontId="18" fillId="0" borderId="1" xfId="0" quotePrefix="1" applyFont="1" applyBorder="1" applyAlignment="1">
      <alignment horizontal="center" vertical="center" wrapText="1"/>
    </xf>
    <xf numFmtId="0" fontId="15" fillId="4" borderId="1" xfId="1" applyFont="1" applyFill="1" applyBorder="1" applyAlignment="1" applyProtection="1">
      <alignment horizontal="center" vertical="center"/>
      <protection locked="0"/>
    </xf>
    <xf numFmtId="0" fontId="15" fillId="5" borderId="1" xfId="0" applyFont="1" applyFill="1" applyBorder="1" applyAlignment="1">
      <alignment horizontal="center"/>
    </xf>
    <xf numFmtId="0" fontId="15" fillId="11" borderId="2" xfId="1" applyFont="1" applyFill="1" applyBorder="1" applyAlignment="1" applyProtection="1">
      <alignment horizontal="center" vertical="center"/>
      <protection locked="0"/>
    </xf>
    <xf numFmtId="0" fontId="15" fillId="11" borderId="4" xfId="1" applyFont="1" applyFill="1" applyBorder="1" applyAlignment="1" applyProtection="1">
      <alignment horizontal="center" vertical="center"/>
      <protection locked="0"/>
    </xf>
    <xf numFmtId="0" fontId="15" fillId="11" borderId="3" xfId="1" applyFont="1" applyFill="1" applyBorder="1" applyAlignment="1" applyProtection="1">
      <alignment horizontal="center" vertical="center"/>
      <protection locked="0"/>
    </xf>
    <xf numFmtId="0" fontId="9" fillId="2" borderId="2" xfId="5" applyFont="1" applyFill="1" applyBorder="1" applyAlignment="1">
      <alignment horizontal="center" vertical="center" wrapText="1"/>
    </xf>
    <xf numFmtId="0" fontId="9" fillId="2" borderId="3" xfId="5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9" fillId="2" borderId="1" xfId="5" applyFont="1" applyFill="1" applyBorder="1" applyAlignment="1">
      <alignment horizontal="center" vertical="center" wrapText="1"/>
    </xf>
  </cellXfs>
  <cellStyles count="27">
    <cellStyle name="Collegamento ipertestuale" xfId="6" builtinId="8" hidden="1"/>
    <cellStyle name="Collegamento ipertestuale" xfId="8" builtinId="8" hidden="1"/>
    <cellStyle name="Collegamento ipertestuale" xfId="10" builtinId="8" hidden="1"/>
    <cellStyle name="Collegamento ipertestuale" xfId="12" builtinId="8" hidden="1"/>
    <cellStyle name="Collegamento ipertestuale" xfId="14" builtinId="8" hidden="1"/>
    <cellStyle name="Collegamento ipertestuale" xfId="16" builtinId="8" hidden="1"/>
    <cellStyle name="Collegamento ipertestuale" xfId="18" builtinId="8" hidden="1"/>
    <cellStyle name="Collegamento ipertestuale" xfId="20" builtinId="8" hidden="1"/>
    <cellStyle name="Collegamento ipertestuale" xfId="22" builtinId="8" hidden="1"/>
    <cellStyle name="Collegamento ipertestuale" xfId="24" builtinId="8" hidden="1"/>
    <cellStyle name="Collegamento ipertestuale visitato" xfId="7" builtinId="9" hidden="1"/>
    <cellStyle name="Collegamento ipertestuale visitato" xfId="9" builtinId="9" hidden="1"/>
    <cellStyle name="Collegamento ipertestuale visitato" xfId="11" builtinId="9" hidden="1"/>
    <cellStyle name="Collegamento ipertestuale visitato" xfId="13" builtinId="9" hidden="1"/>
    <cellStyle name="Collegamento ipertestuale visitato" xfId="15" builtinId="9" hidden="1"/>
    <cellStyle name="Collegamento ipertestuale visitato" xfId="17" builtinId="9" hidden="1"/>
    <cellStyle name="Collegamento ipertestuale visitato" xfId="19" builtinId="9" hidden="1"/>
    <cellStyle name="Collegamento ipertestuale visitato" xfId="21" builtinId="9" hidden="1"/>
    <cellStyle name="Collegamento ipertestuale visitato" xfId="23" builtinId="9" hidden="1"/>
    <cellStyle name="Collegamento ipertestuale visitato" xfId="25" builtinId="9" hidden="1"/>
    <cellStyle name="Normale" xfId="0" builtinId="0"/>
    <cellStyle name="Normale 2" xfId="1" xr:uid="{00000000-0005-0000-0000-000015000000}"/>
    <cellStyle name="Normale 3" xfId="2" xr:uid="{00000000-0005-0000-0000-000016000000}"/>
    <cellStyle name="Normale 3 3" xfId="4" xr:uid="{00000000-0005-0000-0000-000017000000}"/>
    <cellStyle name="Normale 3 4" xfId="3" xr:uid="{00000000-0005-0000-0000-000018000000}"/>
    <cellStyle name="Normale 4" xfId="5" xr:uid="{00000000-0005-0000-0000-000019000000}"/>
    <cellStyle name="Percentuale" xfId="26" builtinId="5"/>
  </cellStyles>
  <dxfs count="0"/>
  <tableStyles count="0" defaultTableStyle="TableStyleMedium2" defaultPivotStyle="PivotStyleLight16"/>
  <colors>
    <mruColors>
      <color rgb="FFDAAAB2"/>
      <color rgb="FFBB6170"/>
      <color rgb="FFFFD28F"/>
      <color rgb="FFFFFF99"/>
      <color rgb="FFD1F3D1"/>
      <color rgb="FFFFC165"/>
      <color rgb="FFFF9900"/>
      <color rgb="FF009900"/>
      <color rgb="FFCCFF99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erver01\docserv\Users\giuseppe\Dropbox\OdV%20ERSU\L.%20190_Piano%20anticorruzione\Risk%20assessment%20190%20ERS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540"/>
  <sheetViews>
    <sheetView tabSelected="1" zoomScaleNormal="100" workbookViewId="0">
      <pane xSplit="4" ySplit="3" topLeftCell="T69" activePane="bottomRight" state="frozen"/>
      <selection pane="topRight" activeCell="E1" sqref="E1"/>
      <selection pane="bottomLeft" activeCell="A4" sqref="A4"/>
      <selection pane="bottomRight" activeCell="AW55" sqref="AW55"/>
    </sheetView>
  </sheetViews>
  <sheetFormatPr defaultColWidth="8.85546875" defaultRowHeight="15" x14ac:dyDescent="0.25"/>
  <cols>
    <col min="1" max="1" width="6.140625" style="23" customWidth="1"/>
    <col min="2" max="2" width="14.42578125" style="24" customWidth="1"/>
    <col min="3" max="5" width="25.42578125" style="58" customWidth="1"/>
    <col min="6" max="6" width="23.7109375" style="25" customWidth="1"/>
    <col min="7" max="7" width="19.5703125" style="24" customWidth="1"/>
    <col min="8" max="9" width="17.42578125" style="24" hidden="1" customWidth="1"/>
    <col min="10" max="10" width="15.85546875" style="24" customWidth="1"/>
    <col min="11" max="11" width="7.42578125" style="24" hidden="1" customWidth="1"/>
    <col min="12" max="12" width="11" style="88" customWidth="1"/>
    <col min="13" max="13" width="15.28515625" style="89" customWidth="1"/>
    <col min="14" max="14" width="13.140625" style="89" customWidth="1"/>
    <col min="15" max="15" width="11.42578125" style="89" customWidth="1"/>
    <col min="16" max="16" width="9.42578125" style="89" hidden="1" customWidth="1"/>
    <col min="17" max="17" width="11.7109375" style="77" customWidth="1"/>
    <col min="18" max="18" width="13" style="89" customWidth="1"/>
    <col min="19" max="19" width="12.42578125" style="89" customWidth="1"/>
    <col min="20" max="20" width="8.42578125" style="77" customWidth="1"/>
    <col min="21" max="22" width="10.140625" style="23" customWidth="1"/>
    <col min="23" max="23" width="12.28515625" style="89" customWidth="1"/>
    <col min="24" max="24" width="12.140625" style="90" customWidth="1"/>
    <col min="25" max="25" width="13" style="91" hidden="1" customWidth="1"/>
    <col min="26" max="26" width="10" style="91" hidden="1" customWidth="1"/>
    <col min="27" max="27" width="14.42578125" style="91" hidden="1" customWidth="1"/>
    <col min="28" max="28" width="14.7109375" style="89" customWidth="1"/>
    <col min="29" max="29" width="14.42578125" style="91" customWidth="1"/>
    <col min="30" max="30" width="13" style="92" customWidth="1"/>
    <col min="31" max="31" width="8.42578125" style="59" customWidth="1"/>
    <col min="32" max="32" width="13.140625" style="23" customWidth="1"/>
    <col min="33" max="34" width="12.140625" style="23" hidden="1" customWidth="1"/>
    <col min="35" max="35" width="17.42578125" style="23" hidden="1" customWidth="1"/>
    <col min="36" max="37" width="26.42578125" style="23" hidden="1" customWidth="1"/>
    <col min="38" max="38" width="73.85546875" style="25" hidden="1" customWidth="1"/>
    <col min="39" max="39" width="25.42578125" style="25" hidden="1" customWidth="1"/>
    <col min="40" max="40" width="18.5703125" style="23" hidden="1" customWidth="1"/>
    <col min="41" max="44" width="19.42578125" style="23" hidden="1" customWidth="1"/>
    <col min="45" max="45" width="27.42578125" style="23" hidden="1" customWidth="1"/>
    <col min="46" max="46" width="31.85546875" style="23" hidden="1" customWidth="1"/>
    <col min="47" max="47" width="20.140625" style="23" hidden="1" customWidth="1"/>
    <col min="48" max="48" width="22" style="23" hidden="1" customWidth="1"/>
    <col min="49" max="49" width="14.7109375" style="23" customWidth="1"/>
    <col min="50" max="50" width="8.85546875" style="23" customWidth="1"/>
    <col min="51" max="16384" width="8.85546875" style="23"/>
  </cols>
  <sheetData>
    <row r="1" spans="1:49" x14ac:dyDescent="0.25">
      <c r="L1" s="75">
        <v>0.4</v>
      </c>
      <c r="M1" s="75">
        <v>0.2</v>
      </c>
      <c r="N1" s="75">
        <v>0.2</v>
      </c>
      <c r="O1" s="75">
        <v>0.2</v>
      </c>
      <c r="P1" s="76">
        <v>0</v>
      </c>
      <c r="R1" s="75">
        <v>0.5</v>
      </c>
      <c r="S1" s="75">
        <v>0.5</v>
      </c>
      <c r="AE1" s="24"/>
    </row>
    <row r="2" spans="1:49" ht="15.75" x14ac:dyDescent="0.25">
      <c r="A2" s="105" t="s">
        <v>223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7"/>
      <c r="AG2" s="66"/>
      <c r="AH2" s="66"/>
      <c r="AI2" s="103" t="s">
        <v>78</v>
      </c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4" t="s">
        <v>74</v>
      </c>
      <c r="AU2" s="104"/>
      <c r="AV2" s="104"/>
    </row>
    <row r="3" spans="1:49" s="51" customFormat="1" ht="133.9" customHeight="1" x14ac:dyDescent="0.2">
      <c r="A3" s="49" t="s">
        <v>246</v>
      </c>
      <c r="B3" s="49" t="s">
        <v>248</v>
      </c>
      <c r="C3" s="49" t="s">
        <v>249</v>
      </c>
      <c r="D3" s="50" t="s">
        <v>250</v>
      </c>
      <c r="E3" s="50" t="s">
        <v>293</v>
      </c>
      <c r="F3" s="67" t="s">
        <v>341</v>
      </c>
      <c r="G3" s="49" t="s">
        <v>377</v>
      </c>
      <c r="H3" s="49" t="s">
        <v>63</v>
      </c>
      <c r="I3" s="49" t="s">
        <v>95</v>
      </c>
      <c r="J3" s="49" t="s">
        <v>378</v>
      </c>
      <c r="K3" s="49" t="s">
        <v>93</v>
      </c>
      <c r="L3" s="78" t="s">
        <v>382</v>
      </c>
      <c r="M3" s="78" t="s">
        <v>244</v>
      </c>
      <c r="N3" s="78" t="s">
        <v>5</v>
      </c>
      <c r="O3" s="78" t="s">
        <v>107</v>
      </c>
      <c r="P3" s="79" t="s">
        <v>110</v>
      </c>
      <c r="Q3" s="79" t="s">
        <v>15</v>
      </c>
      <c r="R3" s="78" t="s">
        <v>189</v>
      </c>
      <c r="S3" s="78" t="s">
        <v>37</v>
      </c>
      <c r="T3" s="79" t="s">
        <v>251</v>
      </c>
      <c r="U3" s="65" t="s">
        <v>285</v>
      </c>
      <c r="V3" s="50" t="s">
        <v>286</v>
      </c>
      <c r="W3" s="78" t="s">
        <v>388</v>
      </c>
      <c r="X3" s="78" t="s">
        <v>204</v>
      </c>
      <c r="Y3" s="93" t="s">
        <v>115</v>
      </c>
      <c r="Z3" s="93" t="s">
        <v>116</v>
      </c>
      <c r="AA3" s="93" t="s">
        <v>61</v>
      </c>
      <c r="AB3" s="78" t="s">
        <v>216</v>
      </c>
      <c r="AC3" s="93" t="s">
        <v>242</v>
      </c>
      <c r="AD3" s="94" t="s">
        <v>117</v>
      </c>
      <c r="AE3" s="64" t="s">
        <v>287</v>
      </c>
      <c r="AF3" s="49" t="s">
        <v>288</v>
      </c>
      <c r="AG3" s="49" t="s">
        <v>62</v>
      </c>
      <c r="AH3" s="49" t="s">
        <v>52</v>
      </c>
      <c r="AI3" s="49" t="s">
        <v>70</v>
      </c>
      <c r="AJ3" s="49" t="s">
        <v>71</v>
      </c>
      <c r="AK3" s="50" t="s">
        <v>156</v>
      </c>
      <c r="AL3" s="50" t="s">
        <v>48</v>
      </c>
      <c r="AM3" s="50" t="s">
        <v>76</v>
      </c>
      <c r="AN3" s="50" t="s">
        <v>75</v>
      </c>
      <c r="AO3" s="50" t="s">
        <v>49</v>
      </c>
      <c r="AP3" s="50" t="s">
        <v>77</v>
      </c>
      <c r="AQ3" s="50" t="s">
        <v>50</v>
      </c>
      <c r="AR3" s="50" t="s">
        <v>57</v>
      </c>
      <c r="AS3" s="50" t="s">
        <v>81</v>
      </c>
      <c r="AT3" s="50" t="s">
        <v>64</v>
      </c>
      <c r="AU3" s="50" t="s">
        <v>72</v>
      </c>
      <c r="AV3" s="50" t="s">
        <v>73</v>
      </c>
      <c r="AW3" s="49" t="s">
        <v>293</v>
      </c>
    </row>
    <row r="4" spans="1:49" s="52" customFormat="1" ht="72" x14ac:dyDescent="0.2">
      <c r="A4" s="68" t="s">
        <v>247</v>
      </c>
      <c r="B4" s="38" t="s">
        <v>254</v>
      </c>
      <c r="C4" s="44" t="s">
        <v>252</v>
      </c>
      <c r="D4" s="43" t="s">
        <v>294</v>
      </c>
      <c r="E4" s="97" t="s">
        <v>301</v>
      </c>
      <c r="F4" s="40" t="s">
        <v>338</v>
      </c>
      <c r="G4" s="41" t="s">
        <v>241</v>
      </c>
      <c r="H4" s="41" t="s">
        <v>65</v>
      </c>
      <c r="I4" s="41" t="s">
        <v>65</v>
      </c>
      <c r="J4" s="39" t="s">
        <v>65</v>
      </c>
      <c r="K4" s="42" t="s">
        <v>66</v>
      </c>
      <c r="L4" s="80">
        <v>1</v>
      </c>
      <c r="M4" s="81">
        <v>3</v>
      </c>
      <c r="N4" s="81">
        <v>3</v>
      </c>
      <c r="O4" s="81">
        <v>1</v>
      </c>
      <c r="P4" s="81">
        <v>1</v>
      </c>
      <c r="Q4" s="82">
        <f>(L4*L$1)+(M4*M$1)+(N4*N$1)+(O4*O$1)+(P4*P$1)</f>
        <v>1.8</v>
      </c>
      <c r="R4" s="81">
        <v>1</v>
      </c>
      <c r="S4" s="81">
        <v>1</v>
      </c>
      <c r="T4" s="82">
        <f>(R4*$R$1)+(S4*$S$1)</f>
        <v>1</v>
      </c>
      <c r="U4" s="60">
        <f>Q4*T4</f>
        <v>1.8</v>
      </c>
      <c r="V4" s="45" t="str">
        <f t="shared" ref="V4" si="0">IF(U4="","",IF(U4&gt;16,"A",IF(U4&gt;5,"M",IF(U4&gt;2,"B","R"))))</f>
        <v>R</v>
      </c>
      <c r="W4" s="78"/>
      <c r="X4" s="87" t="s">
        <v>157</v>
      </c>
      <c r="Y4" s="95" t="s">
        <v>84</v>
      </c>
      <c r="Z4" s="81">
        <v>5</v>
      </c>
      <c r="AA4" s="81">
        <v>0</v>
      </c>
      <c r="AB4" s="87" t="s">
        <v>157</v>
      </c>
      <c r="AC4" s="81"/>
      <c r="AD4" s="82">
        <v>1</v>
      </c>
      <c r="AE4" s="62">
        <f t="shared" ref="AE4:AE13" si="1">IF(U4-AD4&gt;0.1,U4-AD4,IF(U4-AD4&lt;=0.1,0.1))</f>
        <v>0.8</v>
      </c>
      <c r="AF4" s="45" t="str">
        <f>IF(AE4="","",IF(AE4&gt;16,"A",IF(AE4&gt;5,"M",IF(AE4&gt;2,"B","R"))))</f>
        <v>R</v>
      </c>
      <c r="AG4" s="46" t="s">
        <v>84</v>
      </c>
      <c r="AH4" s="46" t="s">
        <v>84</v>
      </c>
      <c r="AI4" s="46" t="s">
        <v>84</v>
      </c>
      <c r="AJ4" s="46" t="s">
        <v>84</v>
      </c>
      <c r="AK4" s="46" t="s">
        <v>155</v>
      </c>
      <c r="AL4" s="46" t="s">
        <v>152</v>
      </c>
      <c r="AM4" s="46" t="s">
        <v>157</v>
      </c>
      <c r="AN4" s="46" t="s">
        <v>158</v>
      </c>
      <c r="AO4" s="46" t="s">
        <v>159</v>
      </c>
      <c r="AP4" s="46" t="s">
        <v>160</v>
      </c>
      <c r="AQ4" s="46" t="str">
        <f>+AO4</f>
        <v>Entro il 31/12/2023 e così di seguito</v>
      </c>
      <c r="AR4" s="46" t="s">
        <v>161</v>
      </c>
      <c r="AS4" s="46" t="s">
        <v>84</v>
      </c>
      <c r="AT4" s="47" t="s">
        <v>119</v>
      </c>
      <c r="AU4" s="47" t="s">
        <v>82</v>
      </c>
      <c r="AV4" s="47" t="s">
        <v>88</v>
      </c>
      <c r="AW4" s="45"/>
    </row>
    <row r="5" spans="1:49" s="52" customFormat="1" ht="72" customHeight="1" x14ac:dyDescent="0.2">
      <c r="A5" s="68" t="s">
        <v>247</v>
      </c>
      <c r="B5" s="38" t="s">
        <v>94</v>
      </c>
      <c r="C5" s="44" t="s">
        <v>253</v>
      </c>
      <c r="D5" s="43" t="s">
        <v>295</v>
      </c>
      <c r="E5" s="97" t="str">
        <f t="shared" ref="E5:E12" si="2">+E4</f>
        <v>AMIAS al momento non necessita di nuove risorse di personale</v>
      </c>
      <c r="F5" s="40" t="s">
        <v>339</v>
      </c>
      <c r="G5" s="41" t="str">
        <f>+G4</f>
        <v>Candidati</v>
      </c>
      <c r="H5" s="41"/>
      <c r="I5" s="41"/>
      <c r="J5" s="39" t="s">
        <v>65</v>
      </c>
      <c r="K5" s="42"/>
      <c r="L5" s="83">
        <v>3</v>
      </c>
      <c r="M5" s="81">
        <v>3</v>
      </c>
      <c r="N5" s="81">
        <v>3</v>
      </c>
      <c r="O5" s="81">
        <v>1</v>
      </c>
      <c r="P5" s="81"/>
      <c r="Q5" s="82">
        <f t="shared" ref="Q5:Q69" si="3">(L5*L$1)+(M5*M$1)+(N5*N$1)+(O5*O$1)+(P5*P$1)</f>
        <v>2.6000000000000005</v>
      </c>
      <c r="R5" s="81">
        <v>3</v>
      </c>
      <c r="S5" s="81">
        <v>3</v>
      </c>
      <c r="T5" s="82">
        <f t="shared" ref="T5:T69" si="4">(R5*$R$1)+(S5*$S$1)</f>
        <v>3</v>
      </c>
      <c r="U5" s="60">
        <f t="shared" ref="U5:U69" si="5">Q5*T5</f>
        <v>7.8000000000000016</v>
      </c>
      <c r="V5" s="45" t="str">
        <f t="shared" ref="V5:V69" si="6">IF(U5="","",IF(U5&gt;16,"A",IF(U5&gt;5,"M",IF(U5&gt;2,"B","R"))))</f>
        <v>M</v>
      </c>
      <c r="W5" s="81"/>
      <c r="X5" s="87"/>
      <c r="Y5" s="95"/>
      <c r="Z5" s="81"/>
      <c r="AA5" s="81"/>
      <c r="AB5" s="87" t="s">
        <v>187</v>
      </c>
      <c r="AC5" s="81"/>
      <c r="AD5" s="82">
        <v>3</v>
      </c>
      <c r="AE5" s="63">
        <f t="shared" si="1"/>
        <v>4.8000000000000016</v>
      </c>
      <c r="AF5" s="45" t="str">
        <f t="shared" ref="AF5:AF59" si="7">IF(AE5="","",IF(AE5&gt;16,"A",IF(AE5&gt;5,"M",IF(AE5&gt;2,"B","R"))))</f>
        <v>B</v>
      </c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7"/>
      <c r="AU5" s="47"/>
      <c r="AV5" s="47"/>
      <c r="AW5" s="45"/>
    </row>
    <row r="6" spans="1:49" s="52" customFormat="1" ht="72" customHeight="1" x14ac:dyDescent="0.2">
      <c r="A6" s="68" t="s">
        <v>247</v>
      </c>
      <c r="B6" s="38" t="str">
        <f>+B5</f>
        <v>Selezione del personale</v>
      </c>
      <c r="C6" s="44" t="s">
        <v>255</v>
      </c>
      <c r="D6" s="43" t="s">
        <v>297</v>
      </c>
      <c r="E6" s="97" t="str">
        <f t="shared" si="2"/>
        <v>AMIAS al momento non necessita di nuove risorse di personale</v>
      </c>
      <c r="F6" s="40" t="s">
        <v>343</v>
      </c>
      <c r="G6" s="41" t="str">
        <f>+G5</f>
        <v>Candidati</v>
      </c>
      <c r="H6" s="41"/>
      <c r="I6" s="41"/>
      <c r="J6" s="39" t="s">
        <v>65</v>
      </c>
      <c r="K6" s="42"/>
      <c r="L6" s="83">
        <v>3</v>
      </c>
      <c r="M6" s="81">
        <v>1</v>
      </c>
      <c r="N6" s="81">
        <v>3</v>
      </c>
      <c r="O6" s="81">
        <v>1</v>
      </c>
      <c r="P6" s="81"/>
      <c r="Q6" s="82">
        <f t="shared" si="3"/>
        <v>2.2000000000000002</v>
      </c>
      <c r="R6" s="81">
        <v>3</v>
      </c>
      <c r="S6" s="81">
        <v>3</v>
      </c>
      <c r="T6" s="82">
        <f t="shared" si="4"/>
        <v>3</v>
      </c>
      <c r="U6" s="60">
        <f t="shared" si="5"/>
        <v>6.6000000000000005</v>
      </c>
      <c r="V6" s="45" t="str">
        <f t="shared" si="6"/>
        <v>M</v>
      </c>
      <c r="W6" s="81"/>
      <c r="X6" s="87"/>
      <c r="Y6" s="95"/>
      <c r="Z6" s="81"/>
      <c r="AA6" s="81"/>
      <c r="AB6" s="87" t="s">
        <v>187</v>
      </c>
      <c r="AC6" s="81"/>
      <c r="AD6" s="82">
        <v>3</v>
      </c>
      <c r="AE6" s="63">
        <f t="shared" ref="AE6" si="8">IF(U6-AD6&gt;0.1,U6-AD6,IF(U6-AD6&lt;=0.1,0.1))</f>
        <v>3.6000000000000005</v>
      </c>
      <c r="AF6" s="45" t="str">
        <f t="shared" ref="AF6" si="9">IF(AE6="","",IF(AE6&gt;16,"A",IF(AE6&gt;5,"M",IF(AE6&gt;2,"B","R"))))</f>
        <v>B</v>
      </c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7"/>
      <c r="AU6" s="47"/>
      <c r="AV6" s="47"/>
      <c r="AW6" s="45"/>
    </row>
    <row r="7" spans="1:49" s="52" customFormat="1" ht="72" customHeight="1" x14ac:dyDescent="0.2">
      <c r="A7" s="68" t="s">
        <v>247</v>
      </c>
      <c r="B7" s="38" t="s">
        <v>94</v>
      </c>
      <c r="C7" s="44" t="s">
        <v>256</v>
      </c>
      <c r="D7" s="43" t="s">
        <v>296</v>
      </c>
      <c r="E7" s="97" t="str">
        <f t="shared" si="2"/>
        <v>AMIAS al momento non necessita di nuove risorse di personale</v>
      </c>
      <c r="F7" s="40" t="s">
        <v>342</v>
      </c>
      <c r="G7" s="41" t="str">
        <f>+G5</f>
        <v>Candidati</v>
      </c>
      <c r="H7" s="41"/>
      <c r="I7" s="41"/>
      <c r="J7" s="39" t="s">
        <v>65</v>
      </c>
      <c r="K7" s="42"/>
      <c r="L7" s="83">
        <v>3</v>
      </c>
      <c r="M7" s="81">
        <v>3</v>
      </c>
      <c r="N7" s="81">
        <v>3</v>
      </c>
      <c r="O7" s="81">
        <v>1</v>
      </c>
      <c r="P7" s="81"/>
      <c r="Q7" s="82">
        <f t="shared" si="3"/>
        <v>2.6000000000000005</v>
      </c>
      <c r="R7" s="81">
        <v>3</v>
      </c>
      <c r="S7" s="81">
        <v>3</v>
      </c>
      <c r="T7" s="82">
        <f t="shared" si="4"/>
        <v>3</v>
      </c>
      <c r="U7" s="60">
        <f t="shared" si="5"/>
        <v>7.8000000000000016</v>
      </c>
      <c r="V7" s="45" t="str">
        <f t="shared" si="6"/>
        <v>M</v>
      </c>
      <c r="W7" s="81"/>
      <c r="X7" s="87" t="str">
        <f>+X4</f>
        <v xml:space="preserve"> </v>
      </c>
      <c r="Y7" s="95"/>
      <c r="Z7" s="81"/>
      <c r="AA7" s="81"/>
      <c r="AB7" s="87" t="str">
        <f>+AB5</f>
        <v>X</v>
      </c>
      <c r="AC7" s="81" t="s">
        <v>386</v>
      </c>
      <c r="AD7" s="82">
        <v>4</v>
      </c>
      <c r="AE7" s="63">
        <f t="shared" si="1"/>
        <v>3.8000000000000016</v>
      </c>
      <c r="AF7" s="45" t="str">
        <f t="shared" si="7"/>
        <v>B</v>
      </c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7"/>
      <c r="AU7" s="47"/>
      <c r="AV7" s="47"/>
      <c r="AW7" s="45"/>
    </row>
    <row r="8" spans="1:49" s="52" customFormat="1" ht="144" x14ac:dyDescent="0.2">
      <c r="A8" s="68" t="s">
        <v>247</v>
      </c>
      <c r="B8" s="38" t="s">
        <v>94</v>
      </c>
      <c r="C8" s="44" t="s">
        <v>218</v>
      </c>
      <c r="D8" s="43" t="s">
        <v>243</v>
      </c>
      <c r="E8" s="97" t="str">
        <f t="shared" si="2"/>
        <v>AMIAS al momento non necessita di nuove risorse di personale</v>
      </c>
      <c r="F8" s="40" t="s">
        <v>344</v>
      </c>
      <c r="G8" s="41" t="str">
        <f>+G7</f>
        <v>Candidati</v>
      </c>
      <c r="H8" s="39" t="s">
        <v>65</v>
      </c>
      <c r="I8" s="39" t="s">
        <v>65</v>
      </c>
      <c r="J8" s="39" t="s">
        <v>65</v>
      </c>
      <c r="K8" s="42" t="s">
        <v>66</v>
      </c>
      <c r="L8" s="83">
        <v>3</v>
      </c>
      <c r="M8" s="81">
        <v>3</v>
      </c>
      <c r="N8" s="81">
        <v>3</v>
      </c>
      <c r="O8" s="81">
        <v>1</v>
      </c>
      <c r="P8" s="81">
        <v>1</v>
      </c>
      <c r="Q8" s="82">
        <f t="shared" si="3"/>
        <v>2.6000000000000005</v>
      </c>
      <c r="R8" s="81">
        <v>3</v>
      </c>
      <c r="S8" s="81">
        <v>3</v>
      </c>
      <c r="T8" s="82">
        <f t="shared" si="4"/>
        <v>3</v>
      </c>
      <c r="U8" s="60">
        <f t="shared" si="5"/>
        <v>7.8000000000000016</v>
      </c>
      <c r="V8" s="45" t="str">
        <f t="shared" si="6"/>
        <v>M</v>
      </c>
      <c r="W8" s="81"/>
      <c r="X8" s="87" t="s">
        <v>157</v>
      </c>
      <c r="Y8" s="95" t="s">
        <v>84</v>
      </c>
      <c r="Z8" s="81">
        <v>8</v>
      </c>
      <c r="AA8" s="81">
        <v>0</v>
      </c>
      <c r="AB8" s="87" t="s">
        <v>187</v>
      </c>
      <c r="AC8" s="81" t="s">
        <v>387</v>
      </c>
      <c r="AD8" s="82">
        <v>5</v>
      </c>
      <c r="AE8" s="63">
        <f t="shared" si="1"/>
        <v>2.8000000000000016</v>
      </c>
      <c r="AF8" s="45" t="str">
        <f t="shared" si="7"/>
        <v>B</v>
      </c>
      <c r="AG8" s="46" t="s">
        <v>84</v>
      </c>
      <c r="AH8" s="46" t="s">
        <v>84</v>
      </c>
      <c r="AI8" s="46" t="s">
        <v>84</v>
      </c>
      <c r="AJ8" s="46" t="s">
        <v>84</v>
      </c>
      <c r="AK8" s="46" t="s">
        <v>163</v>
      </c>
      <c r="AL8" s="46" t="s">
        <v>84</v>
      </c>
      <c r="AM8" s="46" t="s">
        <v>84</v>
      </c>
      <c r="AN8" s="46" t="s">
        <v>87</v>
      </c>
      <c r="AO8" s="46" t="s">
        <v>162</v>
      </c>
      <c r="AP8" s="46" t="s">
        <v>84</v>
      </c>
      <c r="AQ8" s="46" t="s">
        <v>162</v>
      </c>
      <c r="AR8" s="46" t="s">
        <v>84</v>
      </c>
      <c r="AS8" s="46" t="s">
        <v>84</v>
      </c>
      <c r="AT8" s="47" t="s">
        <v>120</v>
      </c>
      <c r="AU8" s="47" t="s">
        <v>82</v>
      </c>
      <c r="AV8" s="47" t="s">
        <v>88</v>
      </c>
      <c r="AW8" s="45"/>
    </row>
    <row r="9" spans="1:49" s="52" customFormat="1" ht="71.45" customHeight="1" x14ac:dyDescent="0.2">
      <c r="A9" s="68" t="s">
        <v>247</v>
      </c>
      <c r="B9" s="38" t="s">
        <v>94</v>
      </c>
      <c r="C9" s="44" t="s">
        <v>257</v>
      </c>
      <c r="D9" s="43" t="s">
        <v>298</v>
      </c>
      <c r="E9" s="43" t="str">
        <f t="shared" si="2"/>
        <v>AMIAS al momento non necessita di nuove risorse di personale</v>
      </c>
      <c r="F9" s="40" t="s">
        <v>342</v>
      </c>
      <c r="G9" s="41" t="str">
        <f>+G8</f>
        <v>Candidati</v>
      </c>
      <c r="H9" s="39" t="s">
        <v>65</v>
      </c>
      <c r="I9" s="39" t="s">
        <v>65</v>
      </c>
      <c r="J9" s="39" t="s">
        <v>65</v>
      </c>
      <c r="K9" s="42" t="s">
        <v>66</v>
      </c>
      <c r="L9" s="80">
        <v>3</v>
      </c>
      <c r="M9" s="81">
        <v>3</v>
      </c>
      <c r="N9" s="81">
        <v>3</v>
      </c>
      <c r="O9" s="81">
        <v>1</v>
      </c>
      <c r="P9" s="81">
        <v>1</v>
      </c>
      <c r="Q9" s="82">
        <f t="shared" si="3"/>
        <v>2.6000000000000005</v>
      </c>
      <c r="R9" s="81">
        <v>3</v>
      </c>
      <c r="S9" s="81">
        <v>3</v>
      </c>
      <c r="T9" s="82">
        <f t="shared" si="4"/>
        <v>3</v>
      </c>
      <c r="U9" s="60">
        <f t="shared" si="5"/>
        <v>7.8000000000000016</v>
      </c>
      <c r="V9" s="45" t="str">
        <f t="shared" si="6"/>
        <v>M</v>
      </c>
      <c r="W9" s="81"/>
      <c r="X9" s="87" t="s">
        <v>157</v>
      </c>
      <c r="Y9" s="95" t="s">
        <v>84</v>
      </c>
      <c r="Z9" s="81">
        <v>9</v>
      </c>
      <c r="AA9" s="81">
        <v>0</v>
      </c>
      <c r="AB9" s="87" t="s">
        <v>187</v>
      </c>
      <c r="AC9" s="81" t="str">
        <f>+AC7</f>
        <v>Esercizio del controllo esterno da parte dei candidati</v>
      </c>
      <c r="AD9" s="82">
        <v>4</v>
      </c>
      <c r="AE9" s="63">
        <f t="shared" si="1"/>
        <v>3.8000000000000016</v>
      </c>
      <c r="AF9" s="45" t="str">
        <f t="shared" si="7"/>
        <v>B</v>
      </c>
      <c r="AG9" s="46" t="s">
        <v>84</v>
      </c>
      <c r="AH9" s="46" t="s">
        <v>84</v>
      </c>
      <c r="AI9" s="46" t="s">
        <v>84</v>
      </c>
      <c r="AJ9" s="46" t="s">
        <v>84</v>
      </c>
      <c r="AK9" s="46" t="s">
        <v>163</v>
      </c>
      <c r="AL9" s="46" t="s">
        <v>84</v>
      </c>
      <c r="AM9" s="46" t="s">
        <v>84</v>
      </c>
      <c r="AN9" s="46" t="s">
        <v>87</v>
      </c>
      <c r="AO9" s="46" t="s">
        <v>162</v>
      </c>
      <c r="AP9" s="46" t="s">
        <v>84</v>
      </c>
      <c r="AQ9" s="46" t="s">
        <v>162</v>
      </c>
      <c r="AR9" s="46" t="s">
        <v>84</v>
      </c>
      <c r="AS9" s="46" t="s">
        <v>84</v>
      </c>
      <c r="AT9" s="47"/>
      <c r="AU9" s="47"/>
      <c r="AV9" s="47"/>
      <c r="AW9" s="45"/>
    </row>
    <row r="10" spans="1:49" s="52" customFormat="1" ht="65.45" customHeight="1" x14ac:dyDescent="0.2">
      <c r="A10" s="68" t="s">
        <v>247</v>
      </c>
      <c r="B10" s="38" t="s">
        <v>94</v>
      </c>
      <c r="C10" s="44" t="s">
        <v>258</v>
      </c>
      <c r="D10" s="43" t="s">
        <v>245</v>
      </c>
      <c r="E10" s="97" t="str">
        <f t="shared" si="2"/>
        <v>AMIAS al momento non necessita di nuove risorse di personale</v>
      </c>
      <c r="F10" s="40" t="s">
        <v>345</v>
      </c>
      <c r="G10" s="41" t="str">
        <f>+G9</f>
        <v>Candidati</v>
      </c>
      <c r="H10" s="39"/>
      <c r="I10" s="39"/>
      <c r="J10" s="39" t="str">
        <f>+J9</f>
        <v>NO</v>
      </c>
      <c r="K10" s="42"/>
      <c r="L10" s="80">
        <v>3</v>
      </c>
      <c r="M10" s="81">
        <v>3</v>
      </c>
      <c r="N10" s="81">
        <v>3</v>
      </c>
      <c r="O10" s="81">
        <v>1</v>
      </c>
      <c r="P10" s="81"/>
      <c r="Q10" s="82">
        <f t="shared" si="3"/>
        <v>2.6000000000000005</v>
      </c>
      <c r="R10" s="81">
        <v>3</v>
      </c>
      <c r="S10" s="81">
        <v>3</v>
      </c>
      <c r="T10" s="82">
        <f t="shared" si="4"/>
        <v>3</v>
      </c>
      <c r="U10" s="60">
        <f t="shared" si="5"/>
        <v>7.8000000000000016</v>
      </c>
      <c r="V10" s="45" t="str">
        <f t="shared" si="6"/>
        <v>M</v>
      </c>
      <c r="W10" s="81"/>
      <c r="X10" s="87"/>
      <c r="Y10" s="95"/>
      <c r="Z10" s="81"/>
      <c r="AA10" s="81"/>
      <c r="AB10" s="87" t="s">
        <v>187</v>
      </c>
      <c r="AC10" s="81" t="str">
        <f>+AC7</f>
        <v>Esercizio del controllo esterno da parte dei candidati</v>
      </c>
      <c r="AD10" s="82">
        <v>4</v>
      </c>
      <c r="AE10" s="63">
        <f t="shared" si="1"/>
        <v>3.8000000000000016</v>
      </c>
      <c r="AF10" s="45" t="str">
        <f t="shared" si="7"/>
        <v>B</v>
      </c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7"/>
      <c r="AU10" s="47"/>
      <c r="AV10" s="47"/>
      <c r="AW10" s="45"/>
    </row>
    <row r="11" spans="1:49" s="52" customFormat="1" ht="73.150000000000006" customHeight="1" x14ac:dyDescent="0.2">
      <c r="A11" s="68" t="s">
        <v>247</v>
      </c>
      <c r="B11" s="38" t="s">
        <v>94</v>
      </c>
      <c r="C11" s="44" t="s">
        <v>259</v>
      </c>
      <c r="D11" s="43" t="s">
        <v>299</v>
      </c>
      <c r="E11" s="97" t="str">
        <f t="shared" si="2"/>
        <v>AMIAS al momento non necessita di nuove risorse di personale</v>
      </c>
      <c r="F11" s="40" t="s">
        <v>346</v>
      </c>
      <c r="G11" s="41" t="str">
        <f>+G10</f>
        <v>Candidati</v>
      </c>
      <c r="H11" s="39"/>
      <c r="I11" s="39"/>
      <c r="J11" s="39" t="str">
        <f>+J10</f>
        <v>NO</v>
      </c>
      <c r="K11" s="42"/>
      <c r="L11" s="80">
        <v>3</v>
      </c>
      <c r="M11" s="81">
        <v>3</v>
      </c>
      <c r="N11" s="81">
        <v>3</v>
      </c>
      <c r="O11" s="81">
        <v>1</v>
      </c>
      <c r="P11" s="81"/>
      <c r="Q11" s="82">
        <f t="shared" si="3"/>
        <v>2.6000000000000005</v>
      </c>
      <c r="R11" s="81">
        <v>3</v>
      </c>
      <c r="S11" s="81">
        <v>3</v>
      </c>
      <c r="T11" s="82">
        <f t="shared" si="4"/>
        <v>3</v>
      </c>
      <c r="U11" s="60">
        <f t="shared" si="5"/>
        <v>7.8000000000000016</v>
      </c>
      <c r="V11" s="45" t="str">
        <f t="shared" si="6"/>
        <v>M</v>
      </c>
      <c r="W11" s="81"/>
      <c r="X11" s="87"/>
      <c r="Y11" s="95"/>
      <c r="Z11" s="81"/>
      <c r="AA11" s="81"/>
      <c r="AB11" s="87" t="s">
        <v>187</v>
      </c>
      <c r="AC11" s="81" t="str">
        <f>+AC10</f>
        <v>Esercizio del controllo esterno da parte dei candidati</v>
      </c>
      <c r="AD11" s="82">
        <v>4</v>
      </c>
      <c r="AE11" s="63">
        <f t="shared" si="1"/>
        <v>3.8000000000000016</v>
      </c>
      <c r="AF11" s="45" t="str">
        <f t="shared" si="7"/>
        <v>B</v>
      </c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7"/>
      <c r="AU11" s="47"/>
      <c r="AV11" s="47"/>
      <c r="AW11" s="45"/>
    </row>
    <row r="12" spans="1:49" s="52" customFormat="1" ht="108" x14ac:dyDescent="0.2">
      <c r="A12" s="68" t="s">
        <v>247</v>
      </c>
      <c r="B12" s="38" t="s">
        <v>94</v>
      </c>
      <c r="C12" s="44" t="s">
        <v>164</v>
      </c>
      <c r="D12" s="40" t="s">
        <v>300</v>
      </c>
      <c r="E12" s="98" t="str">
        <f t="shared" si="2"/>
        <v>AMIAS al momento non necessita di nuove risorse di personale</v>
      </c>
      <c r="F12" s="40" t="s">
        <v>347</v>
      </c>
      <c r="G12" s="41" t="str">
        <f>+G11</f>
        <v>Candidati</v>
      </c>
      <c r="H12" s="39" t="s">
        <v>65</v>
      </c>
      <c r="I12" s="39" t="s">
        <v>65</v>
      </c>
      <c r="J12" s="39" t="s">
        <v>65</v>
      </c>
      <c r="K12" s="42" t="s">
        <v>66</v>
      </c>
      <c r="L12" s="84">
        <v>3</v>
      </c>
      <c r="M12" s="81">
        <v>3</v>
      </c>
      <c r="N12" s="81">
        <v>3</v>
      </c>
      <c r="O12" s="81">
        <v>1</v>
      </c>
      <c r="P12" s="81">
        <v>1</v>
      </c>
      <c r="Q12" s="82">
        <f t="shared" si="3"/>
        <v>2.6000000000000005</v>
      </c>
      <c r="R12" s="81">
        <v>3</v>
      </c>
      <c r="S12" s="81">
        <v>3</v>
      </c>
      <c r="T12" s="82">
        <f t="shared" si="4"/>
        <v>3</v>
      </c>
      <c r="U12" s="60">
        <f t="shared" si="5"/>
        <v>7.8000000000000016</v>
      </c>
      <c r="V12" s="45" t="str">
        <f t="shared" si="6"/>
        <v>M</v>
      </c>
      <c r="W12" s="81" t="s">
        <v>157</v>
      </c>
      <c r="X12" s="87" t="str">
        <f>+X9</f>
        <v xml:space="preserve"> </v>
      </c>
      <c r="Y12" s="95" t="s">
        <v>84</v>
      </c>
      <c r="Z12" s="81">
        <v>9</v>
      </c>
      <c r="AA12" s="81">
        <v>0</v>
      </c>
      <c r="AB12" s="87"/>
      <c r="AC12" s="81" t="str">
        <f>+AC11</f>
        <v>Esercizio del controllo esterno da parte dei candidati</v>
      </c>
      <c r="AD12" s="82">
        <v>3</v>
      </c>
      <c r="AE12" s="61">
        <f t="shared" si="1"/>
        <v>4.8000000000000016</v>
      </c>
      <c r="AF12" s="45" t="str">
        <f t="shared" si="7"/>
        <v>B</v>
      </c>
      <c r="AG12" s="46" t="s">
        <v>84</v>
      </c>
      <c r="AH12" s="46" t="s">
        <v>84</v>
      </c>
      <c r="AI12" s="46" t="s">
        <v>84</v>
      </c>
      <c r="AJ12" s="46" t="s">
        <v>84</v>
      </c>
      <c r="AK12" s="46" t="s">
        <v>165</v>
      </c>
      <c r="AL12" s="46" t="s">
        <v>84</v>
      </c>
      <c r="AM12" s="46" t="s">
        <v>84</v>
      </c>
      <c r="AN12" s="46" t="str">
        <f>+AN9</f>
        <v>RPCT</v>
      </c>
      <c r="AO12" s="46" t="str">
        <f>+AO9</f>
        <v>Dalla prossima selezione pubblica</v>
      </c>
      <c r="AP12" s="46" t="s">
        <v>84</v>
      </c>
      <c r="AQ12" s="46" t="s">
        <v>84</v>
      </c>
      <c r="AR12" s="46" t="s">
        <v>84</v>
      </c>
      <c r="AS12" s="46" t="s">
        <v>84</v>
      </c>
      <c r="AT12" s="47" t="s">
        <v>121</v>
      </c>
      <c r="AU12" s="47" t="s">
        <v>82</v>
      </c>
      <c r="AV12" s="47" t="s">
        <v>88</v>
      </c>
      <c r="AW12" s="45"/>
    </row>
    <row r="13" spans="1:49" s="52" customFormat="1" ht="51" x14ac:dyDescent="0.2">
      <c r="A13" s="68" t="s">
        <v>247</v>
      </c>
      <c r="B13" s="38" t="s">
        <v>4</v>
      </c>
      <c r="C13" s="44" t="s">
        <v>260</v>
      </c>
      <c r="D13" s="40" t="s">
        <v>303</v>
      </c>
      <c r="E13" s="40"/>
      <c r="F13" s="40" t="s">
        <v>348</v>
      </c>
      <c r="G13" s="41" t="s">
        <v>372</v>
      </c>
      <c r="H13" s="39"/>
      <c r="I13" s="39"/>
      <c r="J13" s="39" t="s">
        <v>65</v>
      </c>
      <c r="K13" s="42"/>
      <c r="L13" s="84">
        <v>1</v>
      </c>
      <c r="M13" s="81">
        <v>3</v>
      </c>
      <c r="N13" s="81">
        <v>3</v>
      </c>
      <c r="O13" s="81">
        <v>1</v>
      </c>
      <c r="P13" s="81"/>
      <c r="Q13" s="82">
        <f t="shared" si="3"/>
        <v>1.8</v>
      </c>
      <c r="R13" s="81">
        <v>2</v>
      </c>
      <c r="S13" s="81">
        <v>1</v>
      </c>
      <c r="T13" s="82">
        <f t="shared" si="4"/>
        <v>1.5</v>
      </c>
      <c r="U13" s="60">
        <f t="shared" si="5"/>
        <v>2.7</v>
      </c>
      <c r="V13" s="45" t="str">
        <f t="shared" si="6"/>
        <v>B</v>
      </c>
      <c r="W13" s="81" t="s">
        <v>389</v>
      </c>
      <c r="X13" s="87"/>
      <c r="Y13" s="95"/>
      <c r="Z13" s="81"/>
      <c r="AA13" s="81"/>
      <c r="AB13" s="87"/>
      <c r="AC13" s="81" t="s">
        <v>390</v>
      </c>
      <c r="AD13" s="82">
        <v>2</v>
      </c>
      <c r="AE13" s="61">
        <f t="shared" si="1"/>
        <v>0.70000000000000018</v>
      </c>
      <c r="AF13" s="45" t="str">
        <f t="shared" si="7"/>
        <v>R</v>
      </c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7"/>
      <c r="AU13" s="47"/>
      <c r="AV13" s="47"/>
      <c r="AW13" s="45"/>
    </row>
    <row r="14" spans="1:49" s="52" customFormat="1" ht="180" x14ac:dyDescent="0.2">
      <c r="A14" s="68" t="s">
        <v>247</v>
      </c>
      <c r="B14" s="38" t="s">
        <v>4</v>
      </c>
      <c r="C14" s="44" t="s">
        <v>238</v>
      </c>
      <c r="D14" s="53" t="s">
        <v>190</v>
      </c>
      <c r="E14" s="53"/>
      <c r="F14" s="40" t="s">
        <v>349</v>
      </c>
      <c r="G14" s="41" t="str">
        <f t="shared" ref="G14:G20" si="10">+G13</f>
        <v>Dipendenti</v>
      </c>
      <c r="H14" s="39" t="s">
        <v>65</v>
      </c>
      <c r="I14" s="39" t="s">
        <v>65</v>
      </c>
      <c r="J14" s="39" t="s">
        <v>65</v>
      </c>
      <c r="K14" s="42" t="s">
        <v>66</v>
      </c>
      <c r="L14" s="85">
        <v>3</v>
      </c>
      <c r="M14" s="81">
        <v>3</v>
      </c>
      <c r="N14" s="81">
        <v>3</v>
      </c>
      <c r="O14" s="81">
        <v>1</v>
      </c>
      <c r="P14" s="81">
        <v>1</v>
      </c>
      <c r="Q14" s="82">
        <f t="shared" si="3"/>
        <v>2.6000000000000005</v>
      </c>
      <c r="R14" s="81">
        <v>4</v>
      </c>
      <c r="S14" s="81">
        <v>5</v>
      </c>
      <c r="T14" s="82">
        <f t="shared" si="4"/>
        <v>4.5</v>
      </c>
      <c r="U14" s="60">
        <f t="shared" si="5"/>
        <v>11.700000000000003</v>
      </c>
      <c r="V14" s="45" t="str">
        <f t="shared" si="6"/>
        <v>M</v>
      </c>
      <c r="W14" s="81" t="s">
        <v>391</v>
      </c>
      <c r="X14" s="87" t="s">
        <v>157</v>
      </c>
      <c r="Y14" s="95" t="s">
        <v>84</v>
      </c>
      <c r="Z14" s="81">
        <v>6</v>
      </c>
      <c r="AA14" s="81">
        <v>0</v>
      </c>
      <c r="AB14" s="87" t="s">
        <v>187</v>
      </c>
      <c r="AC14" s="81" t="s">
        <v>392</v>
      </c>
      <c r="AD14" s="82">
        <v>6</v>
      </c>
      <c r="AE14" s="63">
        <f>IF(U14-AD14&gt;0.1,U14-AD14,IF(U14-AD14&lt;=0.1,0.1))</f>
        <v>5.7000000000000028</v>
      </c>
      <c r="AF14" s="45" t="str">
        <f t="shared" si="7"/>
        <v>M</v>
      </c>
      <c r="AG14" s="46" t="s">
        <v>84</v>
      </c>
      <c r="AH14" s="46" t="s">
        <v>84</v>
      </c>
      <c r="AI14" s="46" t="s">
        <v>84</v>
      </c>
      <c r="AJ14" s="46" t="s">
        <v>84</v>
      </c>
      <c r="AK14" s="46" t="s">
        <v>177</v>
      </c>
      <c r="AL14" s="46" t="s">
        <v>84</v>
      </c>
      <c r="AM14" s="46" t="s">
        <v>84</v>
      </c>
      <c r="AN14" s="46" t="s">
        <v>84</v>
      </c>
      <c r="AO14" s="46" t="s">
        <v>84</v>
      </c>
      <c r="AP14" s="46" t="s">
        <v>84</v>
      </c>
      <c r="AQ14" s="46" t="s">
        <v>84</v>
      </c>
      <c r="AR14" s="46" t="s">
        <v>84</v>
      </c>
      <c r="AS14" s="46" t="s">
        <v>84</v>
      </c>
      <c r="AT14" s="47" t="s">
        <v>79</v>
      </c>
      <c r="AU14" s="47" t="s">
        <v>82</v>
      </c>
      <c r="AV14" s="47" t="s">
        <v>88</v>
      </c>
      <c r="AW14" s="102"/>
    </row>
    <row r="15" spans="1:49" ht="108" x14ac:dyDescent="0.25">
      <c r="A15" s="68" t="s">
        <v>247</v>
      </c>
      <c r="B15" s="38" t="str">
        <f>+B13</f>
        <v>Gestione del personale</v>
      </c>
      <c r="C15" s="44" t="s">
        <v>239</v>
      </c>
      <c r="D15" s="53" t="s">
        <v>379</v>
      </c>
      <c r="E15" s="53"/>
      <c r="F15" s="40" t="str">
        <f>+F14</f>
        <v>D RA RT AU</v>
      </c>
      <c r="G15" s="41" t="str">
        <f t="shared" si="10"/>
        <v>Dipendenti</v>
      </c>
      <c r="H15" s="39" t="s">
        <v>65</v>
      </c>
      <c r="I15" s="39" t="s">
        <v>65</v>
      </c>
      <c r="J15" s="39" t="s">
        <v>65</v>
      </c>
      <c r="K15" s="42" t="s">
        <v>66</v>
      </c>
      <c r="L15" s="85">
        <v>1</v>
      </c>
      <c r="M15" s="81">
        <v>3</v>
      </c>
      <c r="N15" s="81">
        <v>3</v>
      </c>
      <c r="O15" s="81">
        <v>1</v>
      </c>
      <c r="P15" s="81">
        <v>1</v>
      </c>
      <c r="Q15" s="82">
        <f t="shared" si="3"/>
        <v>1.8</v>
      </c>
      <c r="R15" s="81">
        <v>1</v>
      </c>
      <c r="S15" s="81">
        <v>2</v>
      </c>
      <c r="T15" s="82">
        <f t="shared" si="4"/>
        <v>1.5</v>
      </c>
      <c r="U15" s="60">
        <f t="shared" si="5"/>
        <v>2.7</v>
      </c>
      <c r="V15" s="45" t="str">
        <f t="shared" si="6"/>
        <v>B</v>
      </c>
      <c r="W15" s="81"/>
      <c r="X15" s="87"/>
      <c r="Y15" s="95" t="s">
        <v>84</v>
      </c>
      <c r="Z15" s="81">
        <v>8</v>
      </c>
      <c r="AA15" s="81">
        <v>0</v>
      </c>
      <c r="AB15" s="87"/>
      <c r="AC15" s="81" t="s">
        <v>392</v>
      </c>
      <c r="AD15" s="82">
        <v>2</v>
      </c>
      <c r="AE15" s="62">
        <f>IF(U15-AD15&gt;0.1,U15-AD15,IF(U15-AD15&lt;=0.1,0.1))</f>
        <v>0.70000000000000018</v>
      </c>
      <c r="AF15" s="45" t="str">
        <f t="shared" ref="AF15" si="11">IF(AE15="","",IF(AE15&gt;16,"A",IF(AE15&gt;5,"M",IF(AE15&gt;2,"B","R"))))</f>
        <v>R</v>
      </c>
      <c r="AG15" s="46" t="s">
        <v>84</v>
      </c>
      <c r="AH15" s="46" t="s">
        <v>84</v>
      </c>
      <c r="AI15" s="46" t="s">
        <v>84</v>
      </c>
      <c r="AJ15" s="46" t="s">
        <v>84</v>
      </c>
      <c r="AK15" s="46" t="s">
        <v>179</v>
      </c>
      <c r="AL15" s="46" t="s">
        <v>84</v>
      </c>
      <c r="AM15" s="46" t="s">
        <v>84</v>
      </c>
      <c r="AN15" s="46" t="s">
        <v>84</v>
      </c>
      <c r="AO15" s="46" t="s">
        <v>84</v>
      </c>
      <c r="AP15" s="46" t="s">
        <v>84</v>
      </c>
      <c r="AQ15" s="46" t="s">
        <v>84</v>
      </c>
      <c r="AR15" s="46" t="s">
        <v>84</v>
      </c>
      <c r="AS15" s="46" t="s">
        <v>84</v>
      </c>
      <c r="AT15" s="47"/>
      <c r="AU15" s="47"/>
      <c r="AV15" s="47"/>
      <c r="AW15" s="45"/>
    </row>
    <row r="16" spans="1:49" s="52" customFormat="1" ht="152.44999999999999" customHeight="1" x14ac:dyDescent="0.2">
      <c r="A16" s="68" t="s">
        <v>247</v>
      </c>
      <c r="B16" s="38" t="s">
        <v>4</v>
      </c>
      <c r="C16" s="44" t="s">
        <v>33</v>
      </c>
      <c r="D16" s="53" t="s">
        <v>302</v>
      </c>
      <c r="E16" s="53"/>
      <c r="F16" s="40" t="str">
        <f>+F15</f>
        <v>D RA RT AU</v>
      </c>
      <c r="G16" s="41" t="str">
        <f t="shared" si="10"/>
        <v>Dipendenti</v>
      </c>
      <c r="H16" s="39" t="s">
        <v>65</v>
      </c>
      <c r="I16" s="39" t="s">
        <v>65</v>
      </c>
      <c r="J16" s="39" t="s">
        <v>65</v>
      </c>
      <c r="K16" s="42" t="s">
        <v>66</v>
      </c>
      <c r="L16" s="85">
        <v>3</v>
      </c>
      <c r="M16" s="81">
        <v>3</v>
      </c>
      <c r="N16" s="81">
        <v>3</v>
      </c>
      <c r="O16" s="81">
        <v>1</v>
      </c>
      <c r="P16" s="81">
        <v>1</v>
      </c>
      <c r="Q16" s="82">
        <f t="shared" si="3"/>
        <v>2.6000000000000005</v>
      </c>
      <c r="R16" s="81">
        <v>3</v>
      </c>
      <c r="S16" s="81">
        <v>3</v>
      </c>
      <c r="T16" s="82">
        <f t="shared" si="4"/>
        <v>3</v>
      </c>
      <c r="U16" s="60">
        <f t="shared" si="5"/>
        <v>7.8000000000000016</v>
      </c>
      <c r="V16" s="45" t="str">
        <f t="shared" si="6"/>
        <v>M</v>
      </c>
      <c r="W16" s="81" t="s">
        <v>394</v>
      </c>
      <c r="X16" s="87"/>
      <c r="Y16" s="95" t="s">
        <v>84</v>
      </c>
      <c r="Z16" s="81">
        <v>5</v>
      </c>
      <c r="AA16" s="81">
        <v>0</v>
      </c>
      <c r="AB16" s="87"/>
      <c r="AC16" s="81"/>
      <c r="AD16" s="82">
        <v>2</v>
      </c>
      <c r="AE16" s="63">
        <f>IF(U16-AD16&gt;0.1,U16-AD16,IF(U16-AD16&lt;=0.1,0.1))</f>
        <v>5.8000000000000016</v>
      </c>
      <c r="AF16" s="45" t="str">
        <f t="shared" si="7"/>
        <v>M</v>
      </c>
      <c r="AG16" s="46" t="s">
        <v>84</v>
      </c>
      <c r="AH16" s="46" t="s">
        <v>84</v>
      </c>
      <c r="AI16" s="46" t="s">
        <v>84</v>
      </c>
      <c r="AJ16" s="46" t="s">
        <v>84</v>
      </c>
      <c r="AK16" s="46" t="s">
        <v>84</v>
      </c>
      <c r="AL16" s="46" t="s">
        <v>84</v>
      </c>
      <c r="AM16" s="46" t="s">
        <v>84</v>
      </c>
      <c r="AN16" s="46" t="s">
        <v>84</v>
      </c>
      <c r="AO16" s="46" t="s">
        <v>84</v>
      </c>
      <c r="AP16" s="46" t="s">
        <v>84</v>
      </c>
      <c r="AQ16" s="46" t="s">
        <v>84</v>
      </c>
      <c r="AR16" s="46" t="s">
        <v>84</v>
      </c>
      <c r="AS16" s="46" t="s">
        <v>84</v>
      </c>
      <c r="AT16" s="47" t="s">
        <v>122</v>
      </c>
      <c r="AU16" s="47" t="s">
        <v>82</v>
      </c>
      <c r="AV16" s="47" t="s">
        <v>87</v>
      </c>
      <c r="AW16" s="45"/>
    </row>
    <row r="17" spans="1:49" s="52" customFormat="1" ht="120" x14ac:dyDescent="0.2">
      <c r="A17" s="68" t="s">
        <v>247</v>
      </c>
      <c r="B17" s="38" t="s">
        <v>4</v>
      </c>
      <c r="C17" s="44" t="s">
        <v>3</v>
      </c>
      <c r="D17" s="43" t="s">
        <v>205</v>
      </c>
      <c r="E17" s="43"/>
      <c r="F17" s="40" t="s">
        <v>350</v>
      </c>
      <c r="G17" s="41" t="str">
        <f t="shared" si="10"/>
        <v>Dipendenti</v>
      </c>
      <c r="H17" s="39" t="s">
        <v>65</v>
      </c>
      <c r="I17" s="39" t="s">
        <v>65</v>
      </c>
      <c r="J17" s="39" t="s">
        <v>65</v>
      </c>
      <c r="K17" s="42" t="s">
        <v>66</v>
      </c>
      <c r="L17" s="83">
        <v>1</v>
      </c>
      <c r="M17" s="81">
        <v>3</v>
      </c>
      <c r="N17" s="81">
        <v>3</v>
      </c>
      <c r="O17" s="81">
        <v>1</v>
      </c>
      <c r="P17" s="81">
        <v>1</v>
      </c>
      <c r="Q17" s="82">
        <f t="shared" si="3"/>
        <v>1.8</v>
      </c>
      <c r="R17" s="81">
        <v>1</v>
      </c>
      <c r="S17" s="81">
        <v>2</v>
      </c>
      <c r="T17" s="82">
        <f t="shared" si="4"/>
        <v>1.5</v>
      </c>
      <c r="U17" s="60">
        <f t="shared" si="5"/>
        <v>2.7</v>
      </c>
      <c r="V17" s="45" t="str">
        <f t="shared" si="6"/>
        <v>B</v>
      </c>
      <c r="W17" s="81" t="s">
        <v>394</v>
      </c>
      <c r="X17" s="87" t="s">
        <v>157</v>
      </c>
      <c r="Y17" s="95" t="s">
        <v>84</v>
      </c>
      <c r="Z17" s="81">
        <v>5</v>
      </c>
      <c r="AA17" s="81">
        <v>0</v>
      </c>
      <c r="AB17" s="87" t="s">
        <v>187</v>
      </c>
      <c r="AC17" s="81"/>
      <c r="AD17" s="82">
        <v>2</v>
      </c>
      <c r="AE17" s="62">
        <f>IF(U17-AD17&gt;0.1,U17-AD17,IF(U17-AD17&lt;=0.1,0.1))</f>
        <v>0.70000000000000018</v>
      </c>
      <c r="AF17" s="45" t="str">
        <f t="shared" si="7"/>
        <v>R</v>
      </c>
      <c r="AG17" s="46" t="s">
        <v>84</v>
      </c>
      <c r="AH17" s="46" t="s">
        <v>84</v>
      </c>
      <c r="AI17" s="46" t="s">
        <v>84</v>
      </c>
      <c r="AJ17" s="46" t="s">
        <v>84</v>
      </c>
      <c r="AK17" s="46" t="s">
        <v>206</v>
      </c>
      <c r="AL17" s="46" t="s">
        <v>84</v>
      </c>
      <c r="AM17" s="46" t="s">
        <v>84</v>
      </c>
      <c r="AN17" s="46" t="str">
        <f>+AN12</f>
        <v>RPCT</v>
      </c>
      <c r="AO17" s="46" t="s">
        <v>166</v>
      </c>
      <c r="AP17" s="46" t="s">
        <v>84</v>
      </c>
      <c r="AQ17" s="46" t="str">
        <f>+AO17</f>
        <v>Entro il 31 12 2023 e così di seguito</v>
      </c>
      <c r="AR17" s="46" t="s">
        <v>84</v>
      </c>
      <c r="AS17" s="46" t="s">
        <v>84</v>
      </c>
      <c r="AT17" s="47" t="s">
        <v>207</v>
      </c>
      <c r="AU17" s="47" t="s">
        <v>82</v>
      </c>
      <c r="AV17" s="47" t="s">
        <v>87</v>
      </c>
      <c r="AW17" s="45"/>
    </row>
    <row r="18" spans="1:49" ht="76.5" x14ac:dyDescent="0.25">
      <c r="A18" s="68" t="s">
        <v>247</v>
      </c>
      <c r="B18" s="38" t="s">
        <v>4</v>
      </c>
      <c r="C18" s="44" t="s">
        <v>224</v>
      </c>
      <c r="D18" s="53" t="s">
        <v>191</v>
      </c>
      <c r="E18" s="99" t="s">
        <v>380</v>
      </c>
      <c r="F18" s="40" t="s">
        <v>351</v>
      </c>
      <c r="G18" s="41" t="str">
        <f t="shared" si="10"/>
        <v>Dipendenti</v>
      </c>
      <c r="H18" s="39" t="s">
        <v>65</v>
      </c>
      <c r="I18" s="39" t="s">
        <v>65</v>
      </c>
      <c r="J18" s="39" t="s">
        <v>65</v>
      </c>
      <c r="K18" s="42" t="s">
        <v>66</v>
      </c>
      <c r="L18" s="85">
        <v>1</v>
      </c>
      <c r="M18" s="81">
        <v>3</v>
      </c>
      <c r="N18" s="81">
        <v>3</v>
      </c>
      <c r="O18" s="81">
        <v>1</v>
      </c>
      <c r="P18" s="81">
        <v>1</v>
      </c>
      <c r="Q18" s="82">
        <f t="shared" si="3"/>
        <v>1.8</v>
      </c>
      <c r="R18" s="81">
        <v>3</v>
      </c>
      <c r="S18" s="81">
        <v>3</v>
      </c>
      <c r="T18" s="82">
        <f t="shared" si="4"/>
        <v>3</v>
      </c>
      <c r="U18" s="60">
        <f t="shared" si="5"/>
        <v>5.4</v>
      </c>
      <c r="V18" s="45" t="str">
        <f t="shared" si="6"/>
        <v>M</v>
      </c>
      <c r="W18" s="81" t="s">
        <v>157</v>
      </c>
      <c r="X18" s="87" t="s">
        <v>157</v>
      </c>
      <c r="Y18" s="95" t="s">
        <v>84</v>
      </c>
      <c r="Z18" s="81">
        <v>4</v>
      </c>
      <c r="AA18" s="81">
        <v>0</v>
      </c>
      <c r="AB18" s="87" t="s">
        <v>157</v>
      </c>
      <c r="AC18" s="81"/>
      <c r="AD18" s="82">
        <v>0</v>
      </c>
      <c r="AE18" s="62">
        <f>IF(U18-AD18&gt;0.1,U18-AD18,IF(U18-AD18&lt;=0.1,0.1))</f>
        <v>5.4</v>
      </c>
      <c r="AF18" s="45" t="str">
        <f t="shared" si="7"/>
        <v>M</v>
      </c>
      <c r="AG18" s="46" t="s">
        <v>84</v>
      </c>
      <c r="AH18" s="46" t="s">
        <v>84</v>
      </c>
      <c r="AI18" s="46" t="s">
        <v>84</v>
      </c>
      <c r="AJ18" s="46" t="s">
        <v>84</v>
      </c>
      <c r="AK18" s="46" t="s">
        <v>178</v>
      </c>
      <c r="AL18" s="46" t="s">
        <v>84</v>
      </c>
      <c r="AM18" s="46" t="s">
        <v>84</v>
      </c>
      <c r="AN18" s="46" t="s">
        <v>84</v>
      </c>
      <c r="AO18" s="46" t="s">
        <v>84</v>
      </c>
      <c r="AP18" s="46" t="s">
        <v>84</v>
      </c>
      <c r="AQ18" s="46" t="s">
        <v>84</v>
      </c>
      <c r="AR18" s="46" t="s">
        <v>84</v>
      </c>
      <c r="AS18" s="46" t="s">
        <v>84</v>
      </c>
      <c r="AT18" s="47" t="s">
        <v>80</v>
      </c>
      <c r="AU18" s="47" t="s">
        <v>82</v>
      </c>
      <c r="AV18" s="47" t="s">
        <v>88</v>
      </c>
      <c r="AW18" s="102" t="s">
        <v>395</v>
      </c>
    </row>
    <row r="19" spans="1:49" ht="74.45" customHeight="1" x14ac:dyDescent="0.25">
      <c r="A19" s="68" t="s">
        <v>247</v>
      </c>
      <c r="B19" s="38" t="s">
        <v>4</v>
      </c>
      <c r="C19" s="44" t="s">
        <v>381</v>
      </c>
      <c r="D19" s="43" t="s">
        <v>292</v>
      </c>
      <c r="E19" s="53"/>
      <c r="F19" s="40" t="str">
        <f>+F18</f>
        <v>AU RT RA D</v>
      </c>
      <c r="G19" s="41" t="str">
        <f t="shared" si="10"/>
        <v>Dipendenti</v>
      </c>
      <c r="H19" s="39"/>
      <c r="I19" s="39"/>
      <c r="J19" s="39" t="s">
        <v>65</v>
      </c>
      <c r="K19" s="42"/>
      <c r="L19" s="85">
        <v>3</v>
      </c>
      <c r="M19" s="81">
        <v>3</v>
      </c>
      <c r="N19" s="81">
        <v>3</v>
      </c>
      <c r="O19" s="81">
        <v>1</v>
      </c>
      <c r="P19" s="81"/>
      <c r="Q19" s="82">
        <f t="shared" si="3"/>
        <v>2.6000000000000005</v>
      </c>
      <c r="R19" s="81"/>
      <c r="S19" s="81"/>
      <c r="T19" s="82">
        <f t="shared" si="4"/>
        <v>0</v>
      </c>
      <c r="U19" s="60">
        <f t="shared" si="5"/>
        <v>0</v>
      </c>
      <c r="V19" s="45" t="str">
        <f t="shared" si="6"/>
        <v>R</v>
      </c>
      <c r="W19" s="81"/>
      <c r="X19" s="87"/>
      <c r="Y19" s="95"/>
      <c r="Z19" s="81"/>
      <c r="AA19" s="81"/>
      <c r="AB19" s="87"/>
      <c r="AC19" s="81"/>
      <c r="AD19" s="82"/>
      <c r="AE19" s="62"/>
      <c r="AF19" s="45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7"/>
      <c r="AU19" s="47"/>
      <c r="AV19" s="47"/>
      <c r="AW19" s="45"/>
    </row>
    <row r="20" spans="1:49" ht="54" customHeight="1" x14ac:dyDescent="0.25">
      <c r="A20" s="68" t="s">
        <v>247</v>
      </c>
      <c r="B20" s="38" t="str">
        <f>+B17</f>
        <v>Gestione del personale</v>
      </c>
      <c r="C20" s="44" t="s">
        <v>229</v>
      </c>
      <c r="D20" s="53" t="s">
        <v>304</v>
      </c>
      <c r="E20" s="53"/>
      <c r="F20" s="40" t="str">
        <f>+F19</f>
        <v>AU RT RA D</v>
      </c>
      <c r="G20" s="41" t="str">
        <f t="shared" si="10"/>
        <v>Dipendenti</v>
      </c>
      <c r="H20" s="39"/>
      <c r="I20" s="39"/>
      <c r="J20" s="39" t="s">
        <v>65</v>
      </c>
      <c r="K20" s="42"/>
      <c r="L20" s="85">
        <v>3</v>
      </c>
      <c r="M20" s="81">
        <v>3</v>
      </c>
      <c r="N20" s="81">
        <v>3</v>
      </c>
      <c r="O20" s="81">
        <v>1</v>
      </c>
      <c r="P20" s="81"/>
      <c r="Q20" s="82">
        <f t="shared" si="3"/>
        <v>2.6000000000000005</v>
      </c>
      <c r="R20" s="81"/>
      <c r="S20" s="81"/>
      <c r="T20" s="82">
        <f t="shared" si="4"/>
        <v>0</v>
      </c>
      <c r="U20" s="60">
        <f t="shared" si="5"/>
        <v>0</v>
      </c>
      <c r="V20" s="45" t="str">
        <f t="shared" si="6"/>
        <v>R</v>
      </c>
      <c r="W20" s="81"/>
      <c r="X20" s="87"/>
      <c r="Y20" s="95"/>
      <c r="Z20" s="81"/>
      <c r="AA20" s="81"/>
      <c r="AB20" s="87"/>
      <c r="AC20" s="81"/>
      <c r="AD20" s="82"/>
      <c r="AE20" s="62"/>
      <c r="AF20" s="45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7"/>
      <c r="AU20" s="47"/>
      <c r="AV20" s="47"/>
      <c r="AW20" s="45"/>
    </row>
    <row r="21" spans="1:49" ht="120" customHeight="1" x14ac:dyDescent="0.25">
      <c r="A21" s="68" t="s">
        <v>247</v>
      </c>
      <c r="B21" s="38" t="s">
        <v>4</v>
      </c>
      <c r="C21" s="44" t="s">
        <v>373</v>
      </c>
      <c r="D21" s="53" t="s">
        <v>374</v>
      </c>
      <c r="E21" s="53"/>
      <c r="F21" s="40" t="s">
        <v>352</v>
      </c>
      <c r="G21" s="41" t="s">
        <v>375</v>
      </c>
      <c r="H21" s="39" t="s">
        <v>65</v>
      </c>
      <c r="I21" s="39" t="s">
        <v>65</v>
      </c>
      <c r="J21" s="39" t="s">
        <v>65</v>
      </c>
      <c r="K21" s="42" t="s">
        <v>66</v>
      </c>
      <c r="L21" s="85">
        <v>1</v>
      </c>
      <c r="M21" s="81">
        <v>5</v>
      </c>
      <c r="N21" s="81">
        <v>3</v>
      </c>
      <c r="O21" s="81">
        <v>1</v>
      </c>
      <c r="P21" s="81">
        <v>1</v>
      </c>
      <c r="Q21" s="82">
        <f t="shared" si="3"/>
        <v>2.2000000000000002</v>
      </c>
      <c r="R21" s="81">
        <v>3</v>
      </c>
      <c r="S21" s="81">
        <v>3</v>
      </c>
      <c r="T21" s="82">
        <f t="shared" si="4"/>
        <v>3</v>
      </c>
      <c r="U21" s="60">
        <f t="shared" si="5"/>
        <v>6.6000000000000005</v>
      </c>
      <c r="V21" s="45" t="str">
        <f t="shared" si="6"/>
        <v>M</v>
      </c>
      <c r="W21" s="81"/>
      <c r="X21" s="87" t="s">
        <v>157</v>
      </c>
      <c r="Y21" s="95" t="s">
        <v>84</v>
      </c>
      <c r="Z21" s="81">
        <v>6</v>
      </c>
      <c r="AA21" s="81">
        <v>0</v>
      </c>
      <c r="AB21" s="87"/>
      <c r="AC21" s="81" t="s">
        <v>421</v>
      </c>
      <c r="AD21" s="82">
        <v>1</v>
      </c>
      <c r="AE21" s="62">
        <f t="shared" ref="AE21:AE32" si="12">IF(U21-AD21&gt;0.1,U21-AD21,IF(U21-AD21&lt;=0.1,0.1))</f>
        <v>5.6000000000000005</v>
      </c>
      <c r="AF21" s="45" t="str">
        <f t="shared" si="7"/>
        <v>M</v>
      </c>
      <c r="AG21" s="46" t="s">
        <v>84</v>
      </c>
      <c r="AH21" s="46" t="s">
        <v>84</v>
      </c>
      <c r="AI21" s="46" t="s">
        <v>84</v>
      </c>
      <c r="AJ21" s="46" t="s">
        <v>84</v>
      </c>
      <c r="AK21" s="46" t="e">
        <f>+#REF!</f>
        <v>#REF!</v>
      </c>
      <c r="AL21" s="46" t="s">
        <v>84</v>
      </c>
      <c r="AM21" s="46" t="s">
        <v>84</v>
      </c>
      <c r="AN21" s="46" t="s">
        <v>84</v>
      </c>
      <c r="AO21" s="46" t="s">
        <v>84</v>
      </c>
      <c r="AP21" s="46" t="s">
        <v>84</v>
      </c>
      <c r="AQ21" s="46" t="s">
        <v>84</v>
      </c>
      <c r="AR21" s="46" t="s">
        <v>84</v>
      </c>
      <c r="AS21" s="46" t="s">
        <v>84</v>
      </c>
      <c r="AT21" s="46"/>
      <c r="AU21" s="47"/>
      <c r="AV21" s="47"/>
      <c r="AW21" s="102"/>
    </row>
    <row r="22" spans="1:49" ht="109.15" customHeight="1" x14ac:dyDescent="0.25">
      <c r="A22" s="68" t="s">
        <v>247</v>
      </c>
      <c r="B22" s="38" t="s">
        <v>4</v>
      </c>
      <c r="C22" s="44" t="s">
        <v>173</v>
      </c>
      <c r="D22" s="43" t="s">
        <v>305</v>
      </c>
      <c r="E22" s="43"/>
      <c r="F22" s="40" t="s">
        <v>353</v>
      </c>
      <c r="G22" s="41" t="str">
        <f>+G21</f>
        <v>Collettività</v>
      </c>
      <c r="H22" s="39" t="s">
        <v>65</v>
      </c>
      <c r="I22" s="39" t="s">
        <v>65</v>
      </c>
      <c r="J22" s="39" t="s">
        <v>65</v>
      </c>
      <c r="K22" s="42" t="s">
        <v>66</v>
      </c>
      <c r="L22" s="80">
        <v>1</v>
      </c>
      <c r="M22" s="81">
        <v>5</v>
      </c>
      <c r="N22" s="81">
        <v>3</v>
      </c>
      <c r="O22" s="81">
        <v>1</v>
      </c>
      <c r="P22" s="81">
        <v>1</v>
      </c>
      <c r="Q22" s="82">
        <f t="shared" si="3"/>
        <v>2.2000000000000002</v>
      </c>
      <c r="R22" s="81">
        <v>3</v>
      </c>
      <c r="S22" s="81">
        <v>3</v>
      </c>
      <c r="T22" s="82">
        <f t="shared" si="4"/>
        <v>3</v>
      </c>
      <c r="U22" s="60">
        <f t="shared" si="5"/>
        <v>6.6000000000000005</v>
      </c>
      <c r="V22" s="45" t="str">
        <f t="shared" si="6"/>
        <v>M</v>
      </c>
      <c r="W22" s="81" t="s">
        <v>157</v>
      </c>
      <c r="X22" s="87" t="s">
        <v>157</v>
      </c>
      <c r="Y22" s="95" t="s">
        <v>84</v>
      </c>
      <c r="Z22" s="81">
        <v>6</v>
      </c>
      <c r="AA22" s="81">
        <v>0</v>
      </c>
      <c r="AB22" s="87"/>
      <c r="AC22" s="81" t="s">
        <v>396</v>
      </c>
      <c r="AD22" s="82">
        <v>2</v>
      </c>
      <c r="AE22" s="62">
        <f t="shared" si="12"/>
        <v>4.6000000000000005</v>
      </c>
      <c r="AF22" s="45" t="str">
        <f t="shared" si="7"/>
        <v>B</v>
      </c>
      <c r="AG22" s="46" t="s">
        <v>84</v>
      </c>
      <c r="AH22" s="46" t="s">
        <v>84</v>
      </c>
      <c r="AI22" s="46" t="s">
        <v>84</v>
      </c>
      <c r="AJ22" s="46" t="s">
        <v>84</v>
      </c>
      <c r="AK22" s="46" t="e">
        <f t="shared" ref="AK22:AK31" si="13">+AK21</f>
        <v>#REF!</v>
      </c>
      <c r="AL22" s="46" t="s">
        <v>84</v>
      </c>
      <c r="AM22" s="46" t="s">
        <v>84</v>
      </c>
      <c r="AN22" s="46" t="s">
        <v>84</v>
      </c>
      <c r="AO22" s="46" t="s">
        <v>84</v>
      </c>
      <c r="AP22" s="46" t="s">
        <v>84</v>
      </c>
      <c r="AQ22" s="46" t="s">
        <v>84</v>
      </c>
      <c r="AR22" s="46" t="s">
        <v>84</v>
      </c>
      <c r="AS22" s="46" t="s">
        <v>84</v>
      </c>
      <c r="AT22" s="47"/>
      <c r="AU22" s="47"/>
      <c r="AV22" s="47"/>
      <c r="AW22" s="45"/>
    </row>
    <row r="23" spans="1:49" ht="84" x14ac:dyDescent="0.25">
      <c r="A23" s="68" t="s">
        <v>247</v>
      </c>
      <c r="B23" s="38" t="s">
        <v>261</v>
      </c>
      <c r="C23" s="44" t="s">
        <v>262</v>
      </c>
      <c r="D23" s="43" t="s">
        <v>306</v>
      </c>
      <c r="E23" s="43"/>
      <c r="F23" s="40" t="s">
        <v>354</v>
      </c>
      <c r="G23" s="41" t="str">
        <f>+G22</f>
        <v>Collettività</v>
      </c>
      <c r="H23" s="39"/>
      <c r="I23" s="39"/>
      <c r="J23" s="39" t="s">
        <v>65</v>
      </c>
      <c r="K23" s="42"/>
      <c r="L23" s="80">
        <v>1</v>
      </c>
      <c r="M23" s="81">
        <v>3</v>
      </c>
      <c r="N23" s="81">
        <v>3</v>
      </c>
      <c r="O23" s="81">
        <v>1</v>
      </c>
      <c r="P23" s="81"/>
      <c r="Q23" s="82">
        <f t="shared" si="3"/>
        <v>1.8</v>
      </c>
      <c r="R23" s="81">
        <v>2</v>
      </c>
      <c r="S23" s="81">
        <v>4</v>
      </c>
      <c r="T23" s="82">
        <f t="shared" si="4"/>
        <v>3</v>
      </c>
      <c r="U23" s="60">
        <f t="shared" si="5"/>
        <v>5.4</v>
      </c>
      <c r="V23" s="45" t="str">
        <f t="shared" si="6"/>
        <v>M</v>
      </c>
      <c r="W23" s="81" t="s">
        <v>394</v>
      </c>
      <c r="X23" s="87"/>
      <c r="Y23" s="95"/>
      <c r="Z23" s="81"/>
      <c r="AA23" s="81"/>
      <c r="AB23" s="87"/>
      <c r="AC23" s="81"/>
      <c r="AD23" s="82">
        <v>2</v>
      </c>
      <c r="AE23" s="62">
        <f t="shared" ref="AE23" si="14">IF(U23-AD23&gt;0.1,U23-AD23,IF(U23-AD23&lt;=0.1,0.1))</f>
        <v>3.4000000000000004</v>
      </c>
      <c r="AF23" s="45" t="str">
        <f t="shared" ref="AF23" si="15">IF(AE23="","",IF(AE23&gt;16,"A",IF(AE23&gt;5,"M",IF(AE23&gt;2,"B","R"))))</f>
        <v>B</v>
      </c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7"/>
      <c r="AU23" s="47"/>
      <c r="AV23" s="47"/>
      <c r="AW23" s="45"/>
    </row>
    <row r="24" spans="1:49" ht="36" x14ac:dyDescent="0.25">
      <c r="A24" s="68" t="s">
        <v>247</v>
      </c>
      <c r="B24" s="38" t="s">
        <v>261</v>
      </c>
      <c r="C24" s="44" t="s">
        <v>277</v>
      </c>
      <c r="D24" s="43" t="s">
        <v>307</v>
      </c>
      <c r="E24" s="43"/>
      <c r="F24" s="40" t="s">
        <v>355</v>
      </c>
      <c r="G24" s="41" t="s">
        <v>355</v>
      </c>
      <c r="H24" s="39"/>
      <c r="I24" s="39"/>
      <c r="J24" s="39" t="s">
        <v>65</v>
      </c>
      <c r="K24" s="42"/>
      <c r="L24" s="80">
        <v>1</v>
      </c>
      <c r="M24" s="81">
        <v>3</v>
      </c>
      <c r="N24" s="81">
        <v>3</v>
      </c>
      <c r="O24" s="81">
        <v>1</v>
      </c>
      <c r="P24" s="81"/>
      <c r="Q24" s="82">
        <f t="shared" si="3"/>
        <v>1.8</v>
      </c>
      <c r="R24" s="81">
        <v>2</v>
      </c>
      <c r="S24" s="81">
        <v>5</v>
      </c>
      <c r="T24" s="82">
        <f t="shared" si="4"/>
        <v>3.5</v>
      </c>
      <c r="U24" s="60">
        <f t="shared" si="5"/>
        <v>6.3</v>
      </c>
      <c r="V24" s="45" t="str">
        <f t="shared" si="6"/>
        <v>M</v>
      </c>
      <c r="W24" s="81"/>
      <c r="X24" s="87"/>
      <c r="Y24" s="95"/>
      <c r="Z24" s="81"/>
      <c r="AA24" s="81"/>
      <c r="AB24" s="87"/>
      <c r="AC24" s="81" t="s">
        <v>397</v>
      </c>
      <c r="AD24" s="82">
        <v>2</v>
      </c>
      <c r="AE24" s="62">
        <f t="shared" ref="AE24" si="16">IF(U24-AD24&gt;0.1,U24-AD24,IF(U24-AD24&lt;=0.1,0.1))</f>
        <v>4.3</v>
      </c>
      <c r="AF24" s="45" t="str">
        <f t="shared" ref="AF24" si="17">IF(AE24="","",IF(AE24&gt;16,"A",IF(AE24&gt;5,"M",IF(AE24&gt;2,"B","R"))))</f>
        <v>B</v>
      </c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7"/>
      <c r="AU24" s="47"/>
      <c r="AV24" s="47"/>
      <c r="AW24" s="45"/>
    </row>
    <row r="25" spans="1:49" ht="84" x14ac:dyDescent="0.25">
      <c r="A25" s="68" t="s">
        <v>247</v>
      </c>
      <c r="B25" s="38" t="s">
        <v>261</v>
      </c>
      <c r="C25" s="44" t="s">
        <v>308</v>
      </c>
      <c r="D25" s="43" t="s">
        <v>309</v>
      </c>
      <c r="E25" s="43"/>
      <c r="F25" s="40" t="s">
        <v>355</v>
      </c>
      <c r="G25" s="41" t="s">
        <v>372</v>
      </c>
      <c r="H25" s="39"/>
      <c r="I25" s="39"/>
      <c r="J25" s="39" t="s">
        <v>65</v>
      </c>
      <c r="K25" s="42"/>
      <c r="L25" s="80">
        <v>1</v>
      </c>
      <c r="M25" s="81">
        <v>5</v>
      </c>
      <c r="N25" s="81">
        <v>3</v>
      </c>
      <c r="O25" s="81">
        <v>1</v>
      </c>
      <c r="P25" s="81"/>
      <c r="Q25" s="82">
        <f t="shared" si="3"/>
        <v>2.2000000000000002</v>
      </c>
      <c r="R25" s="81">
        <v>2</v>
      </c>
      <c r="S25" s="81">
        <v>4</v>
      </c>
      <c r="T25" s="82">
        <f t="shared" si="4"/>
        <v>3</v>
      </c>
      <c r="U25" s="60">
        <f t="shared" si="5"/>
        <v>6.6000000000000005</v>
      </c>
      <c r="V25" s="45" t="str">
        <f t="shared" si="6"/>
        <v>M</v>
      </c>
      <c r="W25" s="81"/>
      <c r="X25" s="87"/>
      <c r="Y25" s="95"/>
      <c r="Z25" s="81"/>
      <c r="AA25" s="81"/>
      <c r="AB25" s="87"/>
      <c r="AC25" s="81"/>
      <c r="AD25" s="82">
        <v>1</v>
      </c>
      <c r="AE25" s="62">
        <f t="shared" ref="AE25:AE27" si="18">IF(U25-AD25&gt;0.1,U25-AD25,IF(U25-AD25&lt;=0.1,0.1))</f>
        <v>5.6000000000000005</v>
      </c>
      <c r="AF25" s="45" t="str">
        <f t="shared" ref="AF25:AF27" si="19">IF(AE25="","",IF(AE25&gt;16,"A",IF(AE25&gt;5,"M",IF(AE25&gt;2,"B","R"))))</f>
        <v>M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7"/>
      <c r="AU25" s="47"/>
      <c r="AV25" s="47"/>
      <c r="AW25" s="102" t="s">
        <v>393</v>
      </c>
    </row>
    <row r="26" spans="1:49" ht="57" customHeight="1" x14ac:dyDescent="0.25">
      <c r="A26" s="68" t="s">
        <v>247</v>
      </c>
      <c r="B26" s="38" t="str">
        <f>+B25</f>
        <v>Gestione del pesonale</v>
      </c>
      <c r="C26" s="44" t="s">
        <v>417</v>
      </c>
      <c r="D26" s="43" t="s">
        <v>418</v>
      </c>
      <c r="E26" s="43"/>
      <c r="F26" s="40" t="s">
        <v>419</v>
      </c>
      <c r="G26" s="41" t="str">
        <f>+G27</f>
        <v>Collettività</v>
      </c>
      <c r="H26" s="39"/>
      <c r="I26" s="39"/>
      <c r="J26" s="39" t="s">
        <v>66</v>
      </c>
      <c r="K26" s="42"/>
      <c r="L26" s="80">
        <v>1</v>
      </c>
      <c r="M26" s="80">
        <v>1</v>
      </c>
      <c r="N26" s="81">
        <v>3</v>
      </c>
      <c r="O26" s="81">
        <v>1</v>
      </c>
      <c r="P26" s="81"/>
      <c r="Q26" s="82">
        <f t="shared" si="3"/>
        <v>1.4000000000000001</v>
      </c>
      <c r="R26" s="81">
        <v>4</v>
      </c>
      <c r="S26" s="81">
        <v>5</v>
      </c>
      <c r="T26" s="82">
        <f t="shared" si="4"/>
        <v>4.5</v>
      </c>
      <c r="U26" s="60">
        <f t="shared" ref="U26" si="20">Q26*T26</f>
        <v>6.3000000000000007</v>
      </c>
      <c r="V26" s="45" t="str">
        <f t="shared" ref="V26" si="21">IF(U26="","",IF(U26&gt;16,"A",IF(U26&gt;5,"M",IF(U26&gt;2,"B","R"))))</f>
        <v>M</v>
      </c>
      <c r="W26" s="81"/>
      <c r="X26" s="87"/>
      <c r="Y26" s="95"/>
      <c r="Z26" s="81"/>
      <c r="AA26" s="81"/>
      <c r="AB26" s="87"/>
      <c r="AC26" s="81"/>
      <c r="AD26" s="82">
        <v>0</v>
      </c>
      <c r="AE26" s="62">
        <f t="shared" si="18"/>
        <v>6.3000000000000007</v>
      </c>
      <c r="AF26" s="45" t="str">
        <f t="shared" si="19"/>
        <v>M</v>
      </c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7"/>
      <c r="AU26" s="47"/>
      <c r="AV26" s="47"/>
      <c r="AW26" s="102" t="s">
        <v>420</v>
      </c>
    </row>
    <row r="27" spans="1:49" ht="48" x14ac:dyDescent="0.25">
      <c r="A27" s="69" t="s">
        <v>263</v>
      </c>
      <c r="B27" s="38" t="s">
        <v>264</v>
      </c>
      <c r="C27" s="44" t="s">
        <v>265</v>
      </c>
      <c r="D27" s="43" t="s">
        <v>310</v>
      </c>
      <c r="E27" s="43"/>
      <c r="F27" s="40" t="s">
        <v>338</v>
      </c>
      <c r="G27" s="41" t="str">
        <f>+G21</f>
        <v>Collettività</v>
      </c>
      <c r="H27" s="39"/>
      <c r="I27" s="39"/>
      <c r="J27" s="39" t="s">
        <v>65</v>
      </c>
      <c r="K27" s="42"/>
      <c r="L27" s="80">
        <v>1</v>
      </c>
      <c r="M27" s="81">
        <v>3</v>
      </c>
      <c r="N27" s="81">
        <v>3</v>
      </c>
      <c r="O27" s="81">
        <v>1</v>
      </c>
      <c r="P27" s="81"/>
      <c r="Q27" s="82">
        <f t="shared" si="3"/>
        <v>1.8</v>
      </c>
      <c r="R27" s="81">
        <v>1</v>
      </c>
      <c r="S27" s="81">
        <v>1</v>
      </c>
      <c r="T27" s="82">
        <f t="shared" si="4"/>
        <v>1</v>
      </c>
      <c r="U27" s="60">
        <f t="shared" si="5"/>
        <v>1.8</v>
      </c>
      <c r="V27" s="45" t="str">
        <f t="shared" si="6"/>
        <v>R</v>
      </c>
      <c r="W27" s="81"/>
      <c r="X27" s="87"/>
      <c r="Y27" s="95"/>
      <c r="Z27" s="81"/>
      <c r="AA27" s="81"/>
      <c r="AB27" s="87"/>
      <c r="AC27" s="81"/>
      <c r="AD27" s="82">
        <v>1</v>
      </c>
      <c r="AE27" s="62">
        <f t="shared" si="18"/>
        <v>0.8</v>
      </c>
      <c r="AF27" s="45" t="str">
        <f t="shared" si="19"/>
        <v>R</v>
      </c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7"/>
      <c r="AU27" s="47"/>
      <c r="AV27" s="47"/>
      <c r="AW27" s="45"/>
    </row>
    <row r="28" spans="1:49" s="52" customFormat="1" ht="120" x14ac:dyDescent="0.2">
      <c r="A28" s="69" t="s">
        <v>263</v>
      </c>
      <c r="B28" s="38" t="s">
        <v>58</v>
      </c>
      <c r="C28" s="44" t="s">
        <v>226</v>
      </c>
      <c r="D28" s="37" t="s">
        <v>192</v>
      </c>
      <c r="E28" s="37"/>
      <c r="F28" s="40" t="str">
        <f>+F27</f>
        <v>AU RT RA</v>
      </c>
      <c r="G28" s="41" t="s">
        <v>85</v>
      </c>
      <c r="H28" s="39" t="s">
        <v>66</v>
      </c>
      <c r="I28" s="39" t="s">
        <v>96</v>
      </c>
      <c r="J28" s="39" t="s">
        <v>65</v>
      </c>
      <c r="K28" s="42" t="s">
        <v>66</v>
      </c>
      <c r="L28" s="86">
        <v>3</v>
      </c>
      <c r="M28" s="81">
        <v>3</v>
      </c>
      <c r="N28" s="81">
        <v>3</v>
      </c>
      <c r="O28" s="81">
        <v>1</v>
      </c>
      <c r="P28" s="81">
        <v>5</v>
      </c>
      <c r="Q28" s="82">
        <f t="shared" si="3"/>
        <v>2.6000000000000005</v>
      </c>
      <c r="R28" s="81">
        <v>3</v>
      </c>
      <c r="S28" s="81">
        <v>3</v>
      </c>
      <c r="T28" s="82">
        <f t="shared" si="4"/>
        <v>3</v>
      </c>
      <c r="U28" s="60">
        <f t="shared" si="5"/>
        <v>7.8000000000000016</v>
      </c>
      <c r="V28" s="45" t="str">
        <f t="shared" si="6"/>
        <v>M</v>
      </c>
      <c r="W28" s="81" t="s">
        <v>157</v>
      </c>
      <c r="X28" s="87" t="s">
        <v>157</v>
      </c>
      <c r="Y28" s="95" t="s">
        <v>84</v>
      </c>
      <c r="Z28" s="81">
        <v>6</v>
      </c>
      <c r="AA28" s="81">
        <v>0</v>
      </c>
      <c r="AB28" s="87" t="s">
        <v>187</v>
      </c>
      <c r="AC28" s="81" t="s">
        <v>398</v>
      </c>
      <c r="AD28" s="82">
        <v>2</v>
      </c>
      <c r="AE28" s="63">
        <f t="shared" si="12"/>
        <v>5.8000000000000016</v>
      </c>
      <c r="AF28" s="45" t="str">
        <f t="shared" si="7"/>
        <v>M</v>
      </c>
      <c r="AG28" s="46" t="s">
        <v>84</v>
      </c>
      <c r="AH28" s="46" t="s">
        <v>84</v>
      </c>
      <c r="AI28" s="46" t="s">
        <v>84</v>
      </c>
      <c r="AJ28" s="46" t="s">
        <v>84</v>
      </c>
      <c r="AK28" s="46" t="e">
        <f>+AK22</f>
        <v>#REF!</v>
      </c>
      <c r="AL28" s="46" t="s">
        <v>208</v>
      </c>
      <c r="AM28" s="46" t="s">
        <v>130</v>
      </c>
      <c r="AN28" s="46" t="s">
        <v>133</v>
      </c>
      <c r="AO28" s="46" t="s">
        <v>138</v>
      </c>
      <c r="AP28" s="46" t="s">
        <v>209</v>
      </c>
      <c r="AQ28" s="46" t="s">
        <v>131</v>
      </c>
      <c r="AR28" s="46" t="s">
        <v>175</v>
      </c>
      <c r="AS28" s="46" t="s">
        <v>84</v>
      </c>
      <c r="AT28" s="47" t="s">
        <v>89</v>
      </c>
      <c r="AU28" s="47" t="s">
        <v>82</v>
      </c>
      <c r="AV28" s="47" t="s">
        <v>91</v>
      </c>
      <c r="AW28" s="102" t="str">
        <f>+AW25</f>
        <v>Opportunità effettuazione verifiche in campo</v>
      </c>
    </row>
    <row r="29" spans="1:49" s="52" customFormat="1" ht="88.9" customHeight="1" x14ac:dyDescent="0.2">
      <c r="A29" s="69" t="s">
        <v>263</v>
      </c>
      <c r="B29" s="38" t="s">
        <v>58</v>
      </c>
      <c r="C29" s="44" t="s">
        <v>225</v>
      </c>
      <c r="D29" s="37" t="s">
        <v>311</v>
      </c>
      <c r="E29" s="37"/>
      <c r="F29" s="40" t="str">
        <f>+F28</f>
        <v>AU RT RA</v>
      </c>
      <c r="G29" s="41" t="s">
        <v>85</v>
      </c>
      <c r="H29" s="39" t="s">
        <v>66</v>
      </c>
      <c r="I29" s="39" t="s">
        <v>96</v>
      </c>
      <c r="J29" s="39" t="s">
        <v>65</v>
      </c>
      <c r="K29" s="42" t="s">
        <v>66</v>
      </c>
      <c r="L29" s="86">
        <v>1</v>
      </c>
      <c r="M29" s="81">
        <v>3</v>
      </c>
      <c r="N29" s="81">
        <v>3</v>
      </c>
      <c r="O29" s="81">
        <v>1</v>
      </c>
      <c r="P29" s="81">
        <v>5</v>
      </c>
      <c r="Q29" s="82">
        <f t="shared" si="3"/>
        <v>1.8</v>
      </c>
      <c r="R29" s="81">
        <v>3</v>
      </c>
      <c r="S29" s="81">
        <v>5</v>
      </c>
      <c r="T29" s="82">
        <f t="shared" si="4"/>
        <v>4</v>
      </c>
      <c r="U29" s="60">
        <f t="shared" si="5"/>
        <v>7.2</v>
      </c>
      <c r="V29" s="45" t="str">
        <f t="shared" si="6"/>
        <v>M</v>
      </c>
      <c r="W29" s="81" t="s">
        <v>157</v>
      </c>
      <c r="X29" s="87" t="str">
        <f t="shared" ref="X29:X40" si="22">+X28</f>
        <v xml:space="preserve"> </v>
      </c>
      <c r="Y29" s="95" t="s">
        <v>84</v>
      </c>
      <c r="Z29" s="81">
        <v>6</v>
      </c>
      <c r="AA29" s="81">
        <v>0</v>
      </c>
      <c r="AB29" s="87" t="s">
        <v>187</v>
      </c>
      <c r="AC29" s="81" t="s">
        <v>398</v>
      </c>
      <c r="AD29" s="82">
        <v>2</v>
      </c>
      <c r="AE29" s="63">
        <f t="shared" si="12"/>
        <v>5.2</v>
      </c>
      <c r="AF29" s="45" t="str">
        <f t="shared" si="7"/>
        <v>M</v>
      </c>
      <c r="AG29" s="46" t="s">
        <v>84</v>
      </c>
      <c r="AH29" s="46" t="s">
        <v>84</v>
      </c>
      <c r="AI29" s="46" t="s">
        <v>84</v>
      </c>
      <c r="AJ29" s="46" t="s">
        <v>84</v>
      </c>
      <c r="AK29" s="46" t="e">
        <f t="shared" si="13"/>
        <v>#REF!</v>
      </c>
      <c r="AL29" s="46" t="s">
        <v>140</v>
      </c>
      <c r="AM29" s="46" t="s">
        <v>84</v>
      </c>
      <c r="AN29" s="46" t="s">
        <v>84</v>
      </c>
      <c r="AO29" s="46" t="s">
        <v>84</v>
      </c>
      <c r="AP29" s="46" t="s">
        <v>84</v>
      </c>
      <c r="AQ29" s="46" t="s">
        <v>84</v>
      </c>
      <c r="AR29" s="46" t="s">
        <v>84</v>
      </c>
      <c r="AS29" s="46" t="s">
        <v>84</v>
      </c>
      <c r="AT29" s="47" t="s">
        <v>146</v>
      </c>
      <c r="AU29" s="47" t="s">
        <v>82</v>
      </c>
      <c r="AV29" s="47" t="s">
        <v>91</v>
      </c>
      <c r="AW29" s="102" t="str">
        <f>+AW28</f>
        <v>Opportunità effettuazione verifiche in campo</v>
      </c>
    </row>
    <row r="30" spans="1:49" s="52" customFormat="1" ht="99.6" customHeight="1" x14ac:dyDescent="0.2">
      <c r="A30" s="69" t="s">
        <v>263</v>
      </c>
      <c r="B30" s="38" t="s">
        <v>58</v>
      </c>
      <c r="C30" s="44" t="s">
        <v>312</v>
      </c>
      <c r="D30" s="37" t="s">
        <v>313</v>
      </c>
      <c r="E30" s="37"/>
      <c r="F30" s="40" t="str">
        <f>+F29</f>
        <v>AU RT RA</v>
      </c>
      <c r="G30" s="41" t="s">
        <v>85</v>
      </c>
      <c r="H30" s="39" t="s">
        <v>66</v>
      </c>
      <c r="I30" s="39" t="s">
        <v>96</v>
      </c>
      <c r="J30" s="39" t="s">
        <v>65</v>
      </c>
      <c r="K30" s="42" t="s">
        <v>66</v>
      </c>
      <c r="L30" s="86">
        <v>1</v>
      </c>
      <c r="M30" s="81">
        <v>3</v>
      </c>
      <c r="N30" s="81">
        <v>3</v>
      </c>
      <c r="O30" s="81">
        <v>1</v>
      </c>
      <c r="P30" s="81">
        <v>5</v>
      </c>
      <c r="Q30" s="82">
        <f t="shared" si="3"/>
        <v>1.8</v>
      </c>
      <c r="R30" s="81">
        <v>4</v>
      </c>
      <c r="S30" s="81">
        <v>5</v>
      </c>
      <c r="T30" s="82">
        <f t="shared" si="4"/>
        <v>4.5</v>
      </c>
      <c r="U30" s="60">
        <f t="shared" si="5"/>
        <v>8.1</v>
      </c>
      <c r="V30" s="45" t="str">
        <f t="shared" si="6"/>
        <v>M</v>
      </c>
      <c r="W30" s="81" t="str">
        <f>+W29</f>
        <v xml:space="preserve"> </v>
      </c>
      <c r="X30" s="87" t="str">
        <f t="shared" si="22"/>
        <v xml:space="preserve"> </v>
      </c>
      <c r="Y30" s="95" t="s">
        <v>84</v>
      </c>
      <c r="Z30" s="81">
        <v>6</v>
      </c>
      <c r="AA30" s="81">
        <v>0</v>
      </c>
      <c r="AB30" s="87" t="s">
        <v>187</v>
      </c>
      <c r="AC30" s="81" t="s">
        <v>399</v>
      </c>
      <c r="AD30" s="82">
        <v>4</v>
      </c>
      <c r="AE30" s="63">
        <f t="shared" si="12"/>
        <v>4.0999999999999996</v>
      </c>
      <c r="AF30" s="45" t="str">
        <f t="shared" si="7"/>
        <v>B</v>
      </c>
      <c r="AG30" s="46" t="s">
        <v>84</v>
      </c>
      <c r="AH30" s="46" t="s">
        <v>84</v>
      </c>
      <c r="AI30" s="46" t="s">
        <v>84</v>
      </c>
      <c r="AJ30" s="46" t="s">
        <v>84</v>
      </c>
      <c r="AK30" s="46" t="e">
        <f t="shared" si="13"/>
        <v>#REF!</v>
      </c>
      <c r="AL30" s="46" t="s">
        <v>140</v>
      </c>
      <c r="AM30" s="46" t="s">
        <v>84</v>
      </c>
      <c r="AN30" s="46" t="s">
        <v>84</v>
      </c>
      <c r="AO30" s="46" t="s">
        <v>84</v>
      </c>
      <c r="AP30" s="46" t="s">
        <v>84</v>
      </c>
      <c r="AQ30" s="46" t="s">
        <v>84</v>
      </c>
      <c r="AR30" s="46" t="s">
        <v>84</v>
      </c>
      <c r="AS30" s="46" t="s">
        <v>84</v>
      </c>
      <c r="AT30" s="47"/>
      <c r="AU30" s="47"/>
      <c r="AV30" s="47"/>
      <c r="AW30" s="45"/>
    </row>
    <row r="31" spans="1:49" s="52" customFormat="1" ht="89.45" customHeight="1" x14ac:dyDescent="0.2">
      <c r="A31" s="69" t="s">
        <v>263</v>
      </c>
      <c r="B31" s="38" t="s">
        <v>58</v>
      </c>
      <c r="C31" s="44" t="s">
        <v>227</v>
      </c>
      <c r="D31" s="37" t="s">
        <v>193</v>
      </c>
      <c r="E31" s="37"/>
      <c r="F31" s="40" t="s">
        <v>347</v>
      </c>
      <c r="G31" s="41" t="s">
        <v>85</v>
      </c>
      <c r="H31" s="39" t="s">
        <v>66</v>
      </c>
      <c r="I31" s="39" t="s">
        <v>96</v>
      </c>
      <c r="J31" s="39" t="s">
        <v>65</v>
      </c>
      <c r="K31" s="42" t="s">
        <v>66</v>
      </c>
      <c r="L31" s="86">
        <v>1</v>
      </c>
      <c r="M31" s="81">
        <v>3</v>
      </c>
      <c r="N31" s="81">
        <v>3</v>
      </c>
      <c r="O31" s="81">
        <v>1</v>
      </c>
      <c r="P31" s="81">
        <v>5</v>
      </c>
      <c r="Q31" s="82">
        <f t="shared" si="3"/>
        <v>1.8</v>
      </c>
      <c r="R31" s="81">
        <v>1</v>
      </c>
      <c r="S31" s="81">
        <v>5</v>
      </c>
      <c r="T31" s="82">
        <f t="shared" si="4"/>
        <v>3</v>
      </c>
      <c r="U31" s="60">
        <f t="shared" si="5"/>
        <v>5.4</v>
      </c>
      <c r="V31" s="45" t="str">
        <f t="shared" si="6"/>
        <v>M</v>
      </c>
      <c r="W31" s="81" t="str">
        <f>+W30</f>
        <v xml:space="preserve"> </v>
      </c>
      <c r="X31" s="87" t="str">
        <f t="shared" si="22"/>
        <v xml:space="preserve"> </v>
      </c>
      <c r="Y31" s="95" t="s">
        <v>84</v>
      </c>
      <c r="Z31" s="81">
        <v>6</v>
      </c>
      <c r="AA31" s="81">
        <v>0</v>
      </c>
      <c r="AB31" s="87" t="s">
        <v>187</v>
      </c>
      <c r="AC31" s="81"/>
      <c r="AD31" s="82">
        <v>2</v>
      </c>
      <c r="AE31" s="62">
        <f t="shared" si="12"/>
        <v>3.4000000000000004</v>
      </c>
      <c r="AF31" s="45" t="str">
        <f t="shared" si="7"/>
        <v>B</v>
      </c>
      <c r="AG31" s="46" t="s">
        <v>84</v>
      </c>
      <c r="AH31" s="46" t="s">
        <v>84</v>
      </c>
      <c r="AI31" s="46" t="s">
        <v>84</v>
      </c>
      <c r="AJ31" s="46" t="s">
        <v>84</v>
      </c>
      <c r="AK31" s="46" t="e">
        <f t="shared" si="13"/>
        <v>#REF!</v>
      </c>
      <c r="AL31" s="46" t="s">
        <v>140</v>
      </c>
      <c r="AM31" s="46" t="s">
        <v>84</v>
      </c>
      <c r="AN31" s="46" t="s">
        <v>84</v>
      </c>
      <c r="AO31" s="46" t="s">
        <v>84</v>
      </c>
      <c r="AP31" s="46" t="s">
        <v>84</v>
      </c>
      <c r="AQ31" s="46" t="s">
        <v>84</v>
      </c>
      <c r="AR31" s="46" t="s">
        <v>84</v>
      </c>
      <c r="AS31" s="46" t="s">
        <v>84</v>
      </c>
      <c r="AT31" s="47"/>
      <c r="AU31" s="47"/>
      <c r="AV31" s="47"/>
      <c r="AW31" s="45"/>
    </row>
    <row r="32" spans="1:49" s="52" customFormat="1" ht="96" x14ac:dyDescent="0.2">
      <c r="A32" s="69" t="s">
        <v>263</v>
      </c>
      <c r="B32" s="38" t="s">
        <v>58</v>
      </c>
      <c r="C32" s="44" t="s">
        <v>228</v>
      </c>
      <c r="D32" s="37" t="s">
        <v>200</v>
      </c>
      <c r="E32" s="37"/>
      <c r="F32" s="40" t="s">
        <v>356</v>
      </c>
      <c r="G32" s="41" t="str">
        <f>+G27</f>
        <v>Collettività</v>
      </c>
      <c r="H32" s="39" t="s">
        <v>66</v>
      </c>
      <c r="I32" s="39" t="s">
        <v>96</v>
      </c>
      <c r="J32" s="39" t="s">
        <v>65</v>
      </c>
      <c r="K32" s="42" t="s">
        <v>66</v>
      </c>
      <c r="L32" s="86">
        <v>1</v>
      </c>
      <c r="M32" s="81">
        <v>3</v>
      </c>
      <c r="N32" s="81">
        <v>3</v>
      </c>
      <c r="O32" s="81">
        <v>1</v>
      </c>
      <c r="P32" s="81">
        <v>5</v>
      </c>
      <c r="Q32" s="82">
        <f t="shared" si="3"/>
        <v>1.8</v>
      </c>
      <c r="R32" s="81">
        <v>1</v>
      </c>
      <c r="S32" s="81">
        <v>5</v>
      </c>
      <c r="T32" s="82">
        <f t="shared" si="4"/>
        <v>3</v>
      </c>
      <c r="U32" s="60">
        <f t="shared" si="5"/>
        <v>5.4</v>
      </c>
      <c r="V32" s="45" t="str">
        <f t="shared" si="6"/>
        <v>M</v>
      </c>
      <c r="W32" s="81"/>
      <c r="X32" s="87" t="str">
        <f t="shared" si="22"/>
        <v xml:space="preserve"> </v>
      </c>
      <c r="Y32" s="95" t="s">
        <v>84</v>
      </c>
      <c r="Z32" s="81">
        <v>6</v>
      </c>
      <c r="AA32" s="81">
        <v>0</v>
      </c>
      <c r="AB32" s="87" t="s">
        <v>157</v>
      </c>
      <c r="AC32" s="81" t="s">
        <v>400</v>
      </c>
      <c r="AD32" s="82">
        <v>2</v>
      </c>
      <c r="AE32" s="62">
        <f t="shared" si="12"/>
        <v>3.4000000000000004</v>
      </c>
      <c r="AF32" s="45" t="str">
        <f t="shared" si="7"/>
        <v>B</v>
      </c>
      <c r="AG32" s="46" t="s">
        <v>84</v>
      </c>
      <c r="AH32" s="46" t="s">
        <v>84</v>
      </c>
      <c r="AI32" s="46" t="s">
        <v>84</v>
      </c>
      <c r="AJ32" s="46" t="s">
        <v>84</v>
      </c>
      <c r="AK32" s="46" t="s">
        <v>210</v>
      </c>
      <c r="AL32" s="46" t="s">
        <v>140</v>
      </c>
      <c r="AM32" s="46" t="s">
        <v>84</v>
      </c>
      <c r="AN32" s="46" t="s">
        <v>84</v>
      </c>
      <c r="AO32" s="46" t="s">
        <v>84</v>
      </c>
      <c r="AP32" s="46" t="s">
        <v>84</v>
      </c>
      <c r="AQ32" s="46" t="s">
        <v>84</v>
      </c>
      <c r="AR32" s="46" t="s">
        <v>84</v>
      </c>
      <c r="AS32" s="46" t="s">
        <v>84</v>
      </c>
      <c r="AT32" s="47"/>
      <c r="AU32" s="47"/>
      <c r="AV32" s="47"/>
      <c r="AW32" s="45"/>
    </row>
    <row r="33" spans="1:49" s="52" customFormat="1" ht="36" x14ac:dyDescent="0.2">
      <c r="A33" s="69" t="s">
        <v>263</v>
      </c>
      <c r="B33" s="38" t="s">
        <v>58</v>
      </c>
      <c r="C33" s="44" t="s">
        <v>231</v>
      </c>
      <c r="D33" s="37" t="s">
        <v>314</v>
      </c>
      <c r="E33" s="100" t="s">
        <v>315</v>
      </c>
      <c r="F33" s="40" t="s">
        <v>357</v>
      </c>
      <c r="G33" s="41" t="str">
        <f>+G32</f>
        <v>Collettività</v>
      </c>
      <c r="H33" s="39"/>
      <c r="I33" s="39"/>
      <c r="J33" s="39" t="s">
        <v>65</v>
      </c>
      <c r="K33" s="42"/>
      <c r="L33" s="86">
        <v>1</v>
      </c>
      <c r="M33" s="81">
        <v>3</v>
      </c>
      <c r="N33" s="81">
        <v>3</v>
      </c>
      <c r="O33" s="81">
        <v>1</v>
      </c>
      <c r="P33" s="81"/>
      <c r="Q33" s="82">
        <f t="shared" si="3"/>
        <v>1.8</v>
      </c>
      <c r="R33" s="81"/>
      <c r="S33" s="81"/>
      <c r="T33" s="82">
        <f t="shared" si="4"/>
        <v>0</v>
      </c>
      <c r="U33" s="60">
        <f t="shared" si="5"/>
        <v>0</v>
      </c>
      <c r="V33" s="45" t="str">
        <f t="shared" si="6"/>
        <v>R</v>
      </c>
      <c r="W33" s="81"/>
      <c r="X33" s="87"/>
      <c r="Y33" s="95"/>
      <c r="Z33" s="81"/>
      <c r="AA33" s="81"/>
      <c r="AB33" s="87"/>
      <c r="AC33" s="81"/>
      <c r="AD33" s="82"/>
      <c r="AE33" s="62"/>
      <c r="AF33" s="45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7"/>
      <c r="AU33" s="47"/>
      <c r="AV33" s="47"/>
      <c r="AW33" s="45"/>
    </row>
    <row r="34" spans="1:49" ht="96" x14ac:dyDescent="0.25">
      <c r="A34" s="69" t="s">
        <v>263</v>
      </c>
      <c r="B34" s="38" t="s">
        <v>11</v>
      </c>
      <c r="C34" s="44" t="s">
        <v>201</v>
      </c>
      <c r="D34" s="43" t="s">
        <v>194</v>
      </c>
      <c r="E34" s="43"/>
      <c r="F34" s="40" t="s">
        <v>338</v>
      </c>
      <c r="G34" s="41" t="s">
        <v>86</v>
      </c>
      <c r="H34" s="39" t="s">
        <v>66</v>
      </c>
      <c r="I34" s="39" t="s">
        <v>96</v>
      </c>
      <c r="J34" s="39" t="s">
        <v>65</v>
      </c>
      <c r="K34" s="42" t="s">
        <v>66</v>
      </c>
      <c r="L34" s="80">
        <v>1</v>
      </c>
      <c r="M34" s="81">
        <v>3</v>
      </c>
      <c r="N34" s="81">
        <v>3</v>
      </c>
      <c r="O34" s="81">
        <v>1</v>
      </c>
      <c r="P34" s="81">
        <v>5</v>
      </c>
      <c r="Q34" s="82">
        <f t="shared" si="3"/>
        <v>1.8</v>
      </c>
      <c r="R34" s="81">
        <v>1</v>
      </c>
      <c r="S34" s="81">
        <v>5</v>
      </c>
      <c r="T34" s="82">
        <f t="shared" si="4"/>
        <v>3</v>
      </c>
      <c r="U34" s="60">
        <f t="shared" si="5"/>
        <v>5.4</v>
      </c>
      <c r="V34" s="45" t="str">
        <f t="shared" si="6"/>
        <v>M</v>
      </c>
      <c r="W34" s="81" t="s">
        <v>157</v>
      </c>
      <c r="X34" s="87" t="str">
        <f>+X32</f>
        <v xml:space="preserve"> </v>
      </c>
      <c r="Y34" s="95" t="s">
        <v>84</v>
      </c>
      <c r="Z34" s="81">
        <v>8</v>
      </c>
      <c r="AA34" s="81">
        <v>0</v>
      </c>
      <c r="AB34" s="87" t="s">
        <v>187</v>
      </c>
      <c r="AC34" s="81"/>
      <c r="AD34" s="82">
        <v>0</v>
      </c>
      <c r="AE34" s="63">
        <f t="shared" ref="AE34:AE56" si="23">IF(U34-AD34&gt;0.1,U34-AD34,IF(U34-AD34&lt;=0.1,0.1))</f>
        <v>5.4</v>
      </c>
      <c r="AF34" s="45" t="str">
        <f t="shared" si="7"/>
        <v>M</v>
      </c>
      <c r="AG34" s="46" t="s">
        <v>84</v>
      </c>
      <c r="AH34" s="46" t="s">
        <v>84</v>
      </c>
      <c r="AI34" s="46" t="s">
        <v>84</v>
      </c>
      <c r="AJ34" s="46" t="s">
        <v>84</v>
      </c>
      <c r="AK34" s="46" t="s">
        <v>180</v>
      </c>
      <c r="AL34" s="46" t="s">
        <v>153</v>
      </c>
      <c r="AM34" s="46" t="s">
        <v>130</v>
      </c>
      <c r="AN34" s="46" t="s">
        <v>176</v>
      </c>
      <c r="AO34" s="46" t="s">
        <v>131</v>
      </c>
      <c r="AP34" s="46" t="s">
        <v>211</v>
      </c>
      <c r="AQ34" s="46" t="s">
        <v>139</v>
      </c>
      <c r="AR34" s="46" t="s">
        <v>132</v>
      </c>
      <c r="AS34" s="46" t="s">
        <v>84</v>
      </c>
      <c r="AT34" s="47" t="s">
        <v>154</v>
      </c>
      <c r="AU34" s="47" t="s">
        <v>82</v>
      </c>
      <c r="AV34" s="47" t="s">
        <v>91</v>
      </c>
      <c r="AW34" s="102" t="s">
        <v>401</v>
      </c>
    </row>
    <row r="35" spans="1:49" ht="108" customHeight="1" x14ac:dyDescent="0.25">
      <c r="A35" s="69" t="s">
        <v>263</v>
      </c>
      <c r="B35" s="38" t="s">
        <v>11</v>
      </c>
      <c r="C35" s="44" t="s">
        <v>359</v>
      </c>
      <c r="D35" s="43" t="s">
        <v>195</v>
      </c>
      <c r="E35" s="43"/>
      <c r="F35" s="40" t="s">
        <v>358</v>
      </c>
      <c r="G35" s="41" t="s">
        <v>86</v>
      </c>
      <c r="H35" s="39" t="s">
        <v>66</v>
      </c>
      <c r="I35" s="39" t="s">
        <v>96</v>
      </c>
      <c r="J35" s="39" t="s">
        <v>65</v>
      </c>
      <c r="K35" s="42" t="s">
        <v>66</v>
      </c>
      <c r="L35" s="80">
        <v>3</v>
      </c>
      <c r="M35" s="81">
        <v>3</v>
      </c>
      <c r="N35" s="81">
        <v>3</v>
      </c>
      <c r="O35" s="81">
        <v>1</v>
      </c>
      <c r="P35" s="81">
        <v>5</v>
      </c>
      <c r="Q35" s="82">
        <f t="shared" si="3"/>
        <v>2.6000000000000005</v>
      </c>
      <c r="R35" s="81">
        <v>1</v>
      </c>
      <c r="S35" s="81">
        <v>5</v>
      </c>
      <c r="T35" s="82">
        <f t="shared" si="4"/>
        <v>3</v>
      </c>
      <c r="U35" s="60">
        <f t="shared" si="5"/>
        <v>7.8000000000000016</v>
      </c>
      <c r="V35" s="45" t="str">
        <f t="shared" si="6"/>
        <v>M</v>
      </c>
      <c r="W35" s="81"/>
      <c r="X35" s="87" t="str">
        <f t="shared" si="22"/>
        <v xml:space="preserve"> </v>
      </c>
      <c r="Y35" s="95" t="s">
        <v>84</v>
      </c>
      <c r="Z35" s="81">
        <v>8</v>
      </c>
      <c r="AA35" s="81">
        <v>0</v>
      </c>
      <c r="AB35" s="87" t="s">
        <v>187</v>
      </c>
      <c r="AC35" s="81" t="s">
        <v>402</v>
      </c>
      <c r="AD35" s="82">
        <v>3</v>
      </c>
      <c r="AE35" s="62">
        <f t="shared" si="23"/>
        <v>4.8000000000000016</v>
      </c>
      <c r="AF35" s="45" t="str">
        <f t="shared" si="7"/>
        <v>B</v>
      </c>
      <c r="AG35" s="46" t="s">
        <v>84</v>
      </c>
      <c r="AH35" s="46" t="s">
        <v>84</v>
      </c>
      <c r="AI35" s="46" t="s">
        <v>84</v>
      </c>
      <c r="AJ35" s="46" t="s">
        <v>84</v>
      </c>
      <c r="AK35" s="46" t="s">
        <v>84</v>
      </c>
      <c r="AL35" s="46" t="s">
        <v>84</v>
      </c>
      <c r="AM35" s="46" t="s">
        <v>84</v>
      </c>
      <c r="AN35" s="46" t="s">
        <v>84</v>
      </c>
      <c r="AO35" s="46" t="s">
        <v>84</v>
      </c>
      <c r="AP35" s="46" t="s">
        <v>84</v>
      </c>
      <c r="AQ35" s="46" t="s">
        <v>84</v>
      </c>
      <c r="AR35" s="46" t="s">
        <v>84</v>
      </c>
      <c r="AS35" s="46" t="s">
        <v>84</v>
      </c>
      <c r="AT35" s="47" t="s">
        <v>123</v>
      </c>
      <c r="AU35" s="47" t="s">
        <v>82</v>
      </c>
      <c r="AV35" s="47" t="s">
        <v>91</v>
      </c>
      <c r="AW35" s="45"/>
    </row>
    <row r="36" spans="1:49" ht="38.25" x14ac:dyDescent="0.25">
      <c r="A36" s="69" t="s">
        <v>263</v>
      </c>
      <c r="B36" s="38" t="s">
        <v>11</v>
      </c>
      <c r="C36" s="44" t="s">
        <v>168</v>
      </c>
      <c r="D36" s="43" t="s">
        <v>361</v>
      </c>
      <c r="E36" s="43"/>
      <c r="F36" s="43" t="s">
        <v>360</v>
      </c>
      <c r="G36" s="41" t="s">
        <v>86</v>
      </c>
      <c r="H36" s="39" t="s">
        <v>66</v>
      </c>
      <c r="I36" s="39" t="s">
        <v>96</v>
      </c>
      <c r="J36" s="39" t="s">
        <v>65</v>
      </c>
      <c r="K36" s="42" t="s">
        <v>66</v>
      </c>
      <c r="L36" s="84">
        <v>3</v>
      </c>
      <c r="M36" s="81">
        <v>3</v>
      </c>
      <c r="N36" s="81">
        <v>3</v>
      </c>
      <c r="O36" s="81">
        <v>1</v>
      </c>
      <c r="P36" s="81">
        <v>5</v>
      </c>
      <c r="Q36" s="82">
        <f t="shared" si="3"/>
        <v>2.6000000000000005</v>
      </c>
      <c r="R36" s="81">
        <v>2</v>
      </c>
      <c r="S36" s="81">
        <v>4</v>
      </c>
      <c r="T36" s="82">
        <f t="shared" si="4"/>
        <v>3</v>
      </c>
      <c r="U36" s="60">
        <f t="shared" si="5"/>
        <v>7.8000000000000016</v>
      </c>
      <c r="V36" s="45" t="str">
        <f t="shared" si="6"/>
        <v>M</v>
      </c>
      <c r="W36" s="81"/>
      <c r="X36" s="87"/>
      <c r="Y36" s="95" t="s">
        <v>84</v>
      </c>
      <c r="Z36" s="81">
        <v>9</v>
      </c>
      <c r="AA36" s="81">
        <v>0</v>
      </c>
      <c r="AB36" s="87" t="s">
        <v>187</v>
      </c>
      <c r="AC36" s="81" t="s">
        <v>403</v>
      </c>
      <c r="AD36" s="82">
        <v>3</v>
      </c>
      <c r="AE36" s="62">
        <f t="shared" si="23"/>
        <v>4.8000000000000016</v>
      </c>
      <c r="AF36" s="45" t="str">
        <f t="shared" ref="AF36" si="24">IF(AE36="","",IF(AE36&gt;16,"A",IF(AE36&gt;5,"M",IF(AE36&gt;2,"B","R"))))</f>
        <v>B</v>
      </c>
      <c r="AG36" s="46" t="s">
        <v>84</v>
      </c>
      <c r="AH36" s="46" t="s">
        <v>84</v>
      </c>
      <c r="AI36" s="46" t="s">
        <v>84</v>
      </c>
      <c r="AJ36" s="46" t="s">
        <v>84</v>
      </c>
      <c r="AK36" s="46" t="s">
        <v>84</v>
      </c>
      <c r="AL36" s="46" t="s">
        <v>84</v>
      </c>
      <c r="AM36" s="46" t="s">
        <v>84</v>
      </c>
      <c r="AN36" s="46" t="s">
        <v>84</v>
      </c>
      <c r="AO36" s="46" t="s">
        <v>84</v>
      </c>
      <c r="AP36" s="46" t="s">
        <v>84</v>
      </c>
      <c r="AQ36" s="46" t="s">
        <v>84</v>
      </c>
      <c r="AR36" s="46" t="s">
        <v>84</v>
      </c>
      <c r="AS36" s="46" t="s">
        <v>84</v>
      </c>
      <c r="AT36" s="47" t="s">
        <v>126</v>
      </c>
      <c r="AU36" s="47" t="s">
        <v>82</v>
      </c>
      <c r="AV36" s="47" t="s">
        <v>91</v>
      </c>
      <c r="AW36" s="45"/>
    </row>
    <row r="37" spans="1:49" ht="101.45" customHeight="1" x14ac:dyDescent="0.25">
      <c r="A37" s="69" t="s">
        <v>263</v>
      </c>
      <c r="B37" s="38" t="s">
        <v>11</v>
      </c>
      <c r="C37" s="44" t="s">
        <v>240</v>
      </c>
      <c r="D37" s="43" t="s">
        <v>316</v>
      </c>
      <c r="E37" s="43"/>
      <c r="F37" s="40" t="s">
        <v>338</v>
      </c>
      <c r="G37" s="41" t="str">
        <f>+G33</f>
        <v>Collettività</v>
      </c>
      <c r="H37" s="39" t="s">
        <v>66</v>
      </c>
      <c r="I37" s="39" t="s">
        <v>96</v>
      </c>
      <c r="J37" s="39" t="s">
        <v>65</v>
      </c>
      <c r="K37" s="42" t="s">
        <v>66</v>
      </c>
      <c r="L37" s="80">
        <v>1</v>
      </c>
      <c r="M37" s="81">
        <v>3</v>
      </c>
      <c r="N37" s="81">
        <v>3</v>
      </c>
      <c r="O37" s="81">
        <v>1</v>
      </c>
      <c r="P37" s="81">
        <v>5</v>
      </c>
      <c r="Q37" s="82">
        <f t="shared" si="3"/>
        <v>1.8</v>
      </c>
      <c r="R37" s="81">
        <v>3</v>
      </c>
      <c r="S37" s="81">
        <v>5</v>
      </c>
      <c r="T37" s="82">
        <f t="shared" si="4"/>
        <v>4</v>
      </c>
      <c r="U37" s="60">
        <f t="shared" si="5"/>
        <v>7.2</v>
      </c>
      <c r="V37" s="45" t="str">
        <f t="shared" si="6"/>
        <v>M</v>
      </c>
      <c r="W37" s="81" t="s">
        <v>157</v>
      </c>
      <c r="X37" s="87" t="str">
        <f>+X35</f>
        <v xml:space="preserve"> </v>
      </c>
      <c r="Y37" s="95" t="s">
        <v>84</v>
      </c>
      <c r="Z37" s="81">
        <v>7</v>
      </c>
      <c r="AA37" s="81">
        <v>0</v>
      </c>
      <c r="AB37" s="87" t="s">
        <v>187</v>
      </c>
      <c r="AC37" s="81" t="s">
        <v>404</v>
      </c>
      <c r="AD37" s="82">
        <v>3</v>
      </c>
      <c r="AE37" s="63">
        <f t="shared" si="23"/>
        <v>4.2</v>
      </c>
      <c r="AF37" s="45" t="str">
        <f t="shared" si="7"/>
        <v>B</v>
      </c>
      <c r="AG37" s="46" t="s">
        <v>84</v>
      </c>
      <c r="AH37" s="46" t="s">
        <v>84</v>
      </c>
      <c r="AI37" s="46" t="s">
        <v>84</v>
      </c>
      <c r="AJ37" s="46" t="s">
        <v>84</v>
      </c>
      <c r="AK37" s="46" t="s">
        <v>84</v>
      </c>
      <c r="AL37" s="46" t="s">
        <v>84</v>
      </c>
      <c r="AM37" s="46" t="s">
        <v>84</v>
      </c>
      <c r="AN37" s="46" t="s">
        <v>84</v>
      </c>
      <c r="AO37" s="46" t="s">
        <v>84</v>
      </c>
      <c r="AP37" s="46" t="s">
        <v>84</v>
      </c>
      <c r="AQ37" s="46" t="s">
        <v>84</v>
      </c>
      <c r="AR37" s="46" t="s">
        <v>84</v>
      </c>
      <c r="AS37" s="46" t="s">
        <v>84</v>
      </c>
      <c r="AT37" s="47"/>
      <c r="AU37" s="47"/>
      <c r="AV37" s="47"/>
      <c r="AW37" s="45"/>
    </row>
    <row r="38" spans="1:49" ht="89.45" customHeight="1" x14ac:dyDescent="0.25">
      <c r="A38" s="69" t="s">
        <v>263</v>
      </c>
      <c r="B38" s="38" t="s">
        <v>11</v>
      </c>
      <c r="C38" s="44" t="s">
        <v>230</v>
      </c>
      <c r="D38" s="43" t="s">
        <v>405</v>
      </c>
      <c r="E38" s="43"/>
      <c r="F38" s="40" t="str">
        <f>+F37</f>
        <v>AU RT RA</v>
      </c>
      <c r="G38" s="41" t="s">
        <v>86</v>
      </c>
      <c r="H38" s="39" t="s">
        <v>66</v>
      </c>
      <c r="I38" s="39" t="s">
        <v>96</v>
      </c>
      <c r="J38" s="39" t="s">
        <v>65</v>
      </c>
      <c r="K38" s="42" t="s">
        <v>66</v>
      </c>
      <c r="L38" s="80">
        <v>1</v>
      </c>
      <c r="M38" s="81">
        <v>3</v>
      </c>
      <c r="N38" s="81">
        <v>3</v>
      </c>
      <c r="O38" s="81">
        <v>1</v>
      </c>
      <c r="P38" s="81">
        <v>5</v>
      </c>
      <c r="Q38" s="82">
        <f t="shared" si="3"/>
        <v>1.8</v>
      </c>
      <c r="R38" s="81">
        <v>1</v>
      </c>
      <c r="S38" s="81">
        <v>5</v>
      </c>
      <c r="T38" s="82">
        <f t="shared" si="4"/>
        <v>3</v>
      </c>
      <c r="U38" s="60">
        <f t="shared" si="5"/>
        <v>5.4</v>
      </c>
      <c r="V38" s="45" t="str">
        <f t="shared" si="6"/>
        <v>M</v>
      </c>
      <c r="W38" s="81" t="str">
        <f>+W37</f>
        <v xml:space="preserve"> </v>
      </c>
      <c r="X38" s="87" t="str">
        <f t="shared" si="22"/>
        <v xml:space="preserve"> </v>
      </c>
      <c r="Y38" s="95" t="s">
        <v>84</v>
      </c>
      <c r="Z38" s="81">
        <v>8</v>
      </c>
      <c r="AA38" s="81">
        <v>0</v>
      </c>
      <c r="AB38" s="87" t="s">
        <v>187</v>
      </c>
      <c r="AC38" s="81" t="s">
        <v>398</v>
      </c>
      <c r="AD38" s="82">
        <v>1</v>
      </c>
      <c r="AE38" s="62">
        <f t="shared" si="23"/>
        <v>4.4000000000000004</v>
      </c>
      <c r="AF38" s="45" t="str">
        <f t="shared" si="7"/>
        <v>B</v>
      </c>
      <c r="AG38" s="46" t="s">
        <v>84</v>
      </c>
      <c r="AH38" s="46" t="s">
        <v>84</v>
      </c>
      <c r="AI38" s="46" t="s">
        <v>84</v>
      </c>
      <c r="AJ38" s="46" t="s">
        <v>84</v>
      </c>
      <c r="AK38" s="46" t="s">
        <v>181</v>
      </c>
      <c r="AL38" s="46" t="s">
        <v>141</v>
      </c>
      <c r="AM38" s="46" t="s">
        <v>142</v>
      </c>
      <c r="AN38" s="57" t="s">
        <v>143</v>
      </c>
      <c r="AO38" s="46" t="s">
        <v>144</v>
      </c>
      <c r="AP38" s="46" t="s">
        <v>145</v>
      </c>
      <c r="AQ38" s="46" t="s">
        <v>131</v>
      </c>
      <c r="AR38" s="46" t="s">
        <v>132</v>
      </c>
      <c r="AS38" s="46" t="s">
        <v>84</v>
      </c>
      <c r="AT38" s="47" t="s">
        <v>124</v>
      </c>
      <c r="AU38" s="47" t="s">
        <v>82</v>
      </c>
      <c r="AV38" s="47" t="s">
        <v>91</v>
      </c>
      <c r="AW38" s="45"/>
    </row>
    <row r="39" spans="1:49" ht="108" x14ac:dyDescent="0.25">
      <c r="A39" s="69" t="s">
        <v>263</v>
      </c>
      <c r="B39" s="38" t="s">
        <v>11</v>
      </c>
      <c r="C39" s="44" t="s">
        <v>171</v>
      </c>
      <c r="D39" s="43" t="s">
        <v>196</v>
      </c>
      <c r="E39" s="37" t="s">
        <v>315</v>
      </c>
      <c r="F39" s="40" t="str">
        <f>+F38</f>
        <v>AU RT RA</v>
      </c>
      <c r="G39" s="41" t="s">
        <v>86</v>
      </c>
      <c r="H39" s="39" t="s">
        <v>66</v>
      </c>
      <c r="I39" s="39" t="s">
        <v>96</v>
      </c>
      <c r="J39" s="39" t="s">
        <v>65</v>
      </c>
      <c r="K39" s="42" t="s">
        <v>66</v>
      </c>
      <c r="L39" s="80">
        <v>0</v>
      </c>
      <c r="M39" s="81">
        <v>0</v>
      </c>
      <c r="N39" s="81">
        <v>0</v>
      </c>
      <c r="O39" s="81">
        <v>0</v>
      </c>
      <c r="P39" s="81">
        <v>5</v>
      </c>
      <c r="Q39" s="82">
        <f t="shared" si="3"/>
        <v>0</v>
      </c>
      <c r="R39" s="81">
        <v>0</v>
      </c>
      <c r="S39" s="81">
        <v>0</v>
      </c>
      <c r="T39" s="82">
        <f t="shared" si="4"/>
        <v>0</v>
      </c>
      <c r="U39" s="60">
        <f t="shared" si="5"/>
        <v>0</v>
      </c>
      <c r="V39" s="45" t="str">
        <f t="shared" si="6"/>
        <v>R</v>
      </c>
      <c r="W39" s="81"/>
      <c r="X39" s="87" t="str">
        <f t="shared" si="22"/>
        <v xml:space="preserve"> </v>
      </c>
      <c r="Y39" s="95" t="s">
        <v>84</v>
      </c>
      <c r="Z39" s="81">
        <v>9</v>
      </c>
      <c r="AA39" s="81">
        <v>0</v>
      </c>
      <c r="AB39" s="87"/>
      <c r="AC39" s="81"/>
      <c r="AD39" s="82">
        <v>5</v>
      </c>
      <c r="AE39" s="62">
        <f t="shared" si="23"/>
        <v>0.1</v>
      </c>
      <c r="AF39" s="45" t="str">
        <f t="shared" si="7"/>
        <v>R</v>
      </c>
      <c r="AG39" s="46" t="s">
        <v>84</v>
      </c>
      <c r="AH39" s="46" t="s">
        <v>84</v>
      </c>
      <c r="AI39" s="46" t="s">
        <v>84</v>
      </c>
      <c r="AJ39" s="46" t="s">
        <v>84</v>
      </c>
      <c r="AK39" s="46" t="s">
        <v>182</v>
      </c>
      <c r="AL39" s="46" t="s">
        <v>84</v>
      </c>
      <c r="AM39" s="46" t="s">
        <v>84</v>
      </c>
      <c r="AN39" s="46" t="s">
        <v>84</v>
      </c>
      <c r="AO39" s="46" t="s">
        <v>84</v>
      </c>
      <c r="AP39" s="46" t="s">
        <v>84</v>
      </c>
      <c r="AQ39" s="46" t="s">
        <v>84</v>
      </c>
      <c r="AR39" s="46" t="s">
        <v>84</v>
      </c>
      <c r="AS39" s="46" t="s">
        <v>84</v>
      </c>
      <c r="AT39" s="47" t="s">
        <v>147</v>
      </c>
      <c r="AU39" s="47" t="s">
        <v>82</v>
      </c>
      <c r="AV39" s="47" t="s">
        <v>91</v>
      </c>
      <c r="AW39" s="45"/>
    </row>
    <row r="40" spans="1:49" ht="87" customHeight="1" x14ac:dyDescent="0.25">
      <c r="A40" s="69" t="s">
        <v>263</v>
      </c>
      <c r="B40" s="38" t="s">
        <v>11</v>
      </c>
      <c r="C40" s="44" t="s">
        <v>266</v>
      </c>
      <c r="D40" s="43" t="s">
        <v>197</v>
      </c>
      <c r="E40" s="43"/>
      <c r="F40" s="40" t="s">
        <v>362</v>
      </c>
      <c r="G40" s="41" t="s">
        <v>86</v>
      </c>
      <c r="H40" s="39" t="s">
        <v>66</v>
      </c>
      <c r="I40" s="39" t="s">
        <v>96</v>
      </c>
      <c r="J40" s="39" t="s">
        <v>65</v>
      </c>
      <c r="K40" s="42" t="s">
        <v>66</v>
      </c>
      <c r="L40" s="80">
        <v>3</v>
      </c>
      <c r="M40" s="81">
        <v>3</v>
      </c>
      <c r="N40" s="81">
        <v>3</v>
      </c>
      <c r="O40" s="81">
        <v>1</v>
      </c>
      <c r="P40" s="81">
        <v>5</v>
      </c>
      <c r="Q40" s="82">
        <f t="shared" si="3"/>
        <v>2.6000000000000005</v>
      </c>
      <c r="R40" s="81">
        <v>3</v>
      </c>
      <c r="S40" s="81">
        <v>5</v>
      </c>
      <c r="T40" s="82">
        <f t="shared" si="4"/>
        <v>4</v>
      </c>
      <c r="U40" s="60">
        <f t="shared" si="5"/>
        <v>10.400000000000002</v>
      </c>
      <c r="V40" s="45" t="str">
        <f t="shared" si="6"/>
        <v>M</v>
      </c>
      <c r="W40" s="81" t="str">
        <f>+W38</f>
        <v xml:space="preserve"> </v>
      </c>
      <c r="X40" s="87" t="str">
        <f t="shared" si="22"/>
        <v xml:space="preserve"> </v>
      </c>
      <c r="Y40" s="95" t="s">
        <v>84</v>
      </c>
      <c r="Z40" s="81">
        <v>8</v>
      </c>
      <c r="AA40" s="81">
        <v>0</v>
      </c>
      <c r="AB40" s="87" t="s">
        <v>187</v>
      </c>
      <c r="AC40" s="81" t="s">
        <v>406</v>
      </c>
      <c r="AD40" s="82">
        <v>3</v>
      </c>
      <c r="AE40" s="62">
        <f t="shared" si="23"/>
        <v>7.4000000000000021</v>
      </c>
      <c r="AF40" s="45" t="str">
        <f t="shared" si="7"/>
        <v>M</v>
      </c>
      <c r="AG40" s="46" t="s">
        <v>84</v>
      </c>
      <c r="AH40" s="46" t="s">
        <v>84</v>
      </c>
      <c r="AI40" s="46" t="s">
        <v>84</v>
      </c>
      <c r="AJ40" s="46" t="s">
        <v>84</v>
      </c>
      <c r="AK40" s="46" t="s">
        <v>84</v>
      </c>
      <c r="AL40" s="46" t="s">
        <v>84</v>
      </c>
      <c r="AM40" s="46" t="s">
        <v>84</v>
      </c>
      <c r="AN40" s="46" t="s">
        <v>84</v>
      </c>
      <c r="AO40" s="46" t="s">
        <v>84</v>
      </c>
      <c r="AP40" s="46" t="s">
        <v>84</v>
      </c>
      <c r="AQ40" s="46" t="s">
        <v>84</v>
      </c>
      <c r="AR40" s="46" t="s">
        <v>84</v>
      </c>
      <c r="AS40" s="46" t="s">
        <v>84</v>
      </c>
      <c r="AT40" s="47"/>
      <c r="AU40" s="47"/>
      <c r="AV40" s="47"/>
      <c r="AW40" s="45"/>
    </row>
    <row r="41" spans="1:49" ht="144" x14ac:dyDescent="0.25">
      <c r="A41" s="69" t="s">
        <v>263</v>
      </c>
      <c r="B41" s="38" t="s">
        <v>11</v>
      </c>
      <c r="C41" s="44" t="s">
        <v>267</v>
      </c>
      <c r="D41" s="43" t="s">
        <v>317</v>
      </c>
      <c r="E41" s="43"/>
      <c r="F41" s="40" t="s">
        <v>363</v>
      </c>
      <c r="G41" s="41" t="s">
        <v>86</v>
      </c>
      <c r="H41" s="39" t="s">
        <v>66</v>
      </c>
      <c r="I41" s="39" t="s">
        <v>96</v>
      </c>
      <c r="J41" s="39" t="s">
        <v>65</v>
      </c>
      <c r="K41" s="42" t="s">
        <v>66</v>
      </c>
      <c r="L41" s="80">
        <v>3</v>
      </c>
      <c r="M41" s="81">
        <v>3</v>
      </c>
      <c r="N41" s="81">
        <v>3</v>
      </c>
      <c r="O41" s="81">
        <v>1</v>
      </c>
      <c r="P41" s="81">
        <v>5</v>
      </c>
      <c r="Q41" s="82">
        <f t="shared" si="3"/>
        <v>2.6000000000000005</v>
      </c>
      <c r="R41" s="81">
        <v>3</v>
      </c>
      <c r="S41" s="81">
        <v>5</v>
      </c>
      <c r="T41" s="82">
        <f t="shared" si="4"/>
        <v>4</v>
      </c>
      <c r="U41" s="60">
        <f t="shared" si="5"/>
        <v>10.400000000000002</v>
      </c>
      <c r="V41" s="45" t="str">
        <f t="shared" si="6"/>
        <v>M</v>
      </c>
      <c r="W41" s="81"/>
      <c r="X41" s="87" t="s">
        <v>157</v>
      </c>
      <c r="Y41" s="95" t="s">
        <v>84</v>
      </c>
      <c r="Z41" s="81">
        <v>9</v>
      </c>
      <c r="AA41" s="81">
        <v>0</v>
      </c>
      <c r="AB41" s="87" t="s">
        <v>187</v>
      </c>
      <c r="AC41" s="81" t="s">
        <v>407</v>
      </c>
      <c r="AD41" s="82">
        <v>5</v>
      </c>
      <c r="AE41" s="63">
        <f t="shared" si="23"/>
        <v>5.4000000000000021</v>
      </c>
      <c r="AF41" s="45" t="str">
        <f t="shared" si="7"/>
        <v>M</v>
      </c>
      <c r="AG41" s="46" t="s">
        <v>84</v>
      </c>
      <c r="AH41" s="46" t="s">
        <v>84</v>
      </c>
      <c r="AI41" s="46" t="s">
        <v>84</v>
      </c>
      <c r="AJ41" s="46" t="s">
        <v>84</v>
      </c>
      <c r="AK41" s="46" t="s">
        <v>181</v>
      </c>
      <c r="AL41" s="46" t="s">
        <v>84</v>
      </c>
      <c r="AM41" s="46" t="s">
        <v>84</v>
      </c>
      <c r="AN41" s="46" t="s">
        <v>84</v>
      </c>
      <c r="AO41" s="46" t="s">
        <v>84</v>
      </c>
      <c r="AP41" s="46" t="s">
        <v>84</v>
      </c>
      <c r="AQ41" s="46" t="s">
        <v>84</v>
      </c>
      <c r="AR41" s="46" t="s">
        <v>84</v>
      </c>
      <c r="AS41" s="46" t="s">
        <v>84</v>
      </c>
      <c r="AT41" s="47" t="s">
        <v>125</v>
      </c>
      <c r="AU41" s="47" t="s">
        <v>82</v>
      </c>
      <c r="AV41" s="47" t="s">
        <v>91</v>
      </c>
      <c r="AW41" s="45"/>
    </row>
    <row r="42" spans="1:49" ht="76.900000000000006" customHeight="1" x14ac:dyDescent="0.25">
      <c r="A42" s="69" t="s">
        <v>263</v>
      </c>
      <c r="B42" s="38" t="s">
        <v>11</v>
      </c>
      <c r="C42" s="44" t="s">
        <v>268</v>
      </c>
      <c r="D42" s="40" t="s">
        <v>198</v>
      </c>
      <c r="E42" s="40"/>
      <c r="F42" s="40" t="s">
        <v>364</v>
      </c>
      <c r="G42" s="41" t="s">
        <v>86</v>
      </c>
      <c r="H42" s="39" t="s">
        <v>66</v>
      </c>
      <c r="I42" s="39" t="s">
        <v>96</v>
      </c>
      <c r="J42" s="39" t="s">
        <v>65</v>
      </c>
      <c r="K42" s="42" t="s">
        <v>66</v>
      </c>
      <c r="L42" s="84">
        <v>3</v>
      </c>
      <c r="M42" s="81">
        <v>3</v>
      </c>
      <c r="N42" s="81">
        <v>3</v>
      </c>
      <c r="O42" s="81">
        <v>1</v>
      </c>
      <c r="P42" s="81">
        <v>5</v>
      </c>
      <c r="Q42" s="82">
        <f t="shared" si="3"/>
        <v>2.6000000000000005</v>
      </c>
      <c r="R42" s="81">
        <v>3</v>
      </c>
      <c r="S42" s="81">
        <v>5</v>
      </c>
      <c r="T42" s="82">
        <f t="shared" si="4"/>
        <v>4</v>
      </c>
      <c r="U42" s="60">
        <f t="shared" si="5"/>
        <v>10.400000000000002</v>
      </c>
      <c r="V42" s="45" t="str">
        <f t="shared" si="6"/>
        <v>M</v>
      </c>
      <c r="W42" s="81" t="str">
        <f>+W40</f>
        <v xml:space="preserve"> </v>
      </c>
      <c r="X42" s="87" t="str">
        <f>+X40</f>
        <v xml:space="preserve"> </v>
      </c>
      <c r="Y42" s="95" t="s">
        <v>84</v>
      </c>
      <c r="Z42" s="81">
        <v>9</v>
      </c>
      <c r="AA42" s="81">
        <v>0</v>
      </c>
      <c r="AB42" s="87" t="s">
        <v>187</v>
      </c>
      <c r="AC42" s="81" t="s">
        <v>406</v>
      </c>
      <c r="AD42" s="82">
        <v>3</v>
      </c>
      <c r="AE42" s="62">
        <f t="shared" si="23"/>
        <v>7.4000000000000021</v>
      </c>
      <c r="AF42" s="45" t="str">
        <f t="shared" si="7"/>
        <v>M</v>
      </c>
      <c r="AG42" s="46" t="s">
        <v>84</v>
      </c>
      <c r="AH42" s="46" t="s">
        <v>84</v>
      </c>
      <c r="AI42" s="46" t="s">
        <v>84</v>
      </c>
      <c r="AJ42" s="46" t="s">
        <v>84</v>
      </c>
      <c r="AK42" s="46" t="s">
        <v>183</v>
      </c>
      <c r="AL42" s="46" t="s">
        <v>212</v>
      </c>
      <c r="AM42" s="46" t="s">
        <v>130</v>
      </c>
      <c r="AN42" s="46" t="s">
        <v>133</v>
      </c>
      <c r="AO42" s="46" t="s">
        <v>138</v>
      </c>
      <c r="AP42" s="46" t="s">
        <v>213</v>
      </c>
      <c r="AQ42" s="46" t="s">
        <v>131</v>
      </c>
      <c r="AR42" s="46" t="s">
        <v>175</v>
      </c>
      <c r="AS42" s="46" t="s">
        <v>84</v>
      </c>
      <c r="AT42" s="47"/>
      <c r="AU42" s="47"/>
      <c r="AV42" s="47"/>
      <c r="AW42" s="45"/>
    </row>
    <row r="43" spans="1:49" ht="104.45" customHeight="1" x14ac:dyDescent="0.25">
      <c r="A43" s="69" t="s">
        <v>263</v>
      </c>
      <c r="B43" s="38" t="s">
        <v>11</v>
      </c>
      <c r="C43" s="44" t="s">
        <v>12</v>
      </c>
      <c r="D43" s="40" t="s">
        <v>408</v>
      </c>
      <c r="E43" s="40"/>
      <c r="F43" s="40" t="str">
        <f>+F42</f>
        <v>RUP Comm</v>
      </c>
      <c r="G43" s="41" t="s">
        <v>86</v>
      </c>
      <c r="H43" s="39" t="s">
        <v>66</v>
      </c>
      <c r="I43" s="39" t="s">
        <v>96</v>
      </c>
      <c r="J43" s="39" t="s">
        <v>65</v>
      </c>
      <c r="K43" s="42" t="s">
        <v>66</v>
      </c>
      <c r="L43" s="84">
        <v>3</v>
      </c>
      <c r="M43" s="81">
        <v>3</v>
      </c>
      <c r="N43" s="81">
        <v>3</v>
      </c>
      <c r="O43" s="81">
        <v>1</v>
      </c>
      <c r="P43" s="81">
        <v>5</v>
      </c>
      <c r="Q43" s="82">
        <f t="shared" si="3"/>
        <v>2.6000000000000005</v>
      </c>
      <c r="R43" s="81">
        <v>3</v>
      </c>
      <c r="S43" s="81">
        <v>5</v>
      </c>
      <c r="T43" s="82">
        <f t="shared" si="4"/>
        <v>4</v>
      </c>
      <c r="U43" s="60">
        <f t="shared" si="5"/>
        <v>10.400000000000002</v>
      </c>
      <c r="V43" s="45" t="str">
        <f t="shared" si="6"/>
        <v>M</v>
      </c>
      <c r="W43" s="81" t="str">
        <f>+W42</f>
        <v xml:space="preserve"> </v>
      </c>
      <c r="X43" s="87" t="str">
        <f>+X42</f>
        <v xml:space="preserve"> </v>
      </c>
      <c r="Y43" s="95" t="s">
        <v>84</v>
      </c>
      <c r="Z43" s="81">
        <v>9</v>
      </c>
      <c r="AA43" s="81">
        <v>0</v>
      </c>
      <c r="AB43" s="87" t="s">
        <v>187</v>
      </c>
      <c r="AC43" s="81" t="str">
        <f>+AC42</f>
        <v>Segregazione di soggetti e funzioni</v>
      </c>
      <c r="AD43" s="82">
        <v>3</v>
      </c>
      <c r="AE43" s="62">
        <f t="shared" si="23"/>
        <v>7.4000000000000021</v>
      </c>
      <c r="AF43" s="45" t="str">
        <f t="shared" si="7"/>
        <v>M</v>
      </c>
      <c r="AG43" s="46" t="s">
        <v>84</v>
      </c>
      <c r="AH43" s="46" t="s">
        <v>84</v>
      </c>
      <c r="AI43" s="46" t="s">
        <v>84</v>
      </c>
      <c r="AJ43" s="46" t="s">
        <v>84</v>
      </c>
      <c r="AK43" s="46" t="str">
        <f>+AK42</f>
        <v>Progressivo superamento degli affidamenti diretti a favore di procedure aperte e negoziate</v>
      </c>
      <c r="AL43" s="46" t="s">
        <v>214</v>
      </c>
      <c r="AM43" s="46" t="s">
        <v>130</v>
      </c>
      <c r="AN43" s="46" t="s">
        <v>133</v>
      </c>
      <c r="AO43" s="46" t="s">
        <v>138</v>
      </c>
      <c r="AP43" s="46" t="s">
        <v>213</v>
      </c>
      <c r="AQ43" s="46" t="s">
        <v>131</v>
      </c>
      <c r="AR43" s="46" t="s">
        <v>175</v>
      </c>
      <c r="AS43" s="46" t="s">
        <v>84</v>
      </c>
      <c r="AT43" s="47"/>
      <c r="AU43" s="47"/>
      <c r="AV43" s="47"/>
      <c r="AW43" s="45"/>
    </row>
    <row r="44" spans="1:49" ht="98.45" customHeight="1" x14ac:dyDescent="0.25">
      <c r="A44" s="69" t="s">
        <v>263</v>
      </c>
      <c r="B44" s="38" t="s">
        <v>11</v>
      </c>
      <c r="C44" s="44" t="s">
        <v>1</v>
      </c>
      <c r="D44" s="40" t="s">
        <v>318</v>
      </c>
      <c r="E44" s="40"/>
      <c r="F44" s="40" t="s">
        <v>365</v>
      </c>
      <c r="G44" s="41" t="s">
        <v>86</v>
      </c>
      <c r="H44" s="39" t="s">
        <v>66</v>
      </c>
      <c r="I44" s="39" t="s">
        <v>96</v>
      </c>
      <c r="J44" s="39" t="s">
        <v>65</v>
      </c>
      <c r="K44" s="42" t="s">
        <v>66</v>
      </c>
      <c r="L44" s="84">
        <v>3</v>
      </c>
      <c r="M44" s="81">
        <v>3</v>
      </c>
      <c r="N44" s="81">
        <v>3</v>
      </c>
      <c r="O44" s="81">
        <v>1</v>
      </c>
      <c r="P44" s="81">
        <v>5</v>
      </c>
      <c r="Q44" s="82">
        <f t="shared" si="3"/>
        <v>2.6000000000000005</v>
      </c>
      <c r="R44" s="81">
        <v>4</v>
      </c>
      <c r="S44" s="81">
        <v>5</v>
      </c>
      <c r="T44" s="82">
        <f t="shared" si="4"/>
        <v>4.5</v>
      </c>
      <c r="U44" s="60">
        <f t="shared" si="5"/>
        <v>11.700000000000003</v>
      </c>
      <c r="V44" s="45" t="str">
        <f t="shared" si="6"/>
        <v>M</v>
      </c>
      <c r="W44" s="81" t="str">
        <f>+W43</f>
        <v xml:space="preserve"> </v>
      </c>
      <c r="X44" s="87" t="str">
        <f>+X43</f>
        <v xml:space="preserve"> </v>
      </c>
      <c r="Y44" s="95" t="s">
        <v>84</v>
      </c>
      <c r="Z44" s="81">
        <v>8</v>
      </c>
      <c r="AA44" s="81">
        <v>0</v>
      </c>
      <c r="AB44" s="87" t="s">
        <v>187</v>
      </c>
      <c r="AC44" s="81" t="str">
        <f>+AC43</f>
        <v>Segregazione di soggetti e funzioni</v>
      </c>
      <c r="AD44" s="82">
        <v>3</v>
      </c>
      <c r="AE44" s="63">
        <f t="shared" si="23"/>
        <v>8.7000000000000028</v>
      </c>
      <c r="AF44" s="45" t="str">
        <f t="shared" si="7"/>
        <v>M</v>
      </c>
      <c r="AG44" s="46" t="s">
        <v>84</v>
      </c>
      <c r="AH44" s="46" t="s">
        <v>84</v>
      </c>
      <c r="AI44" s="46" t="s">
        <v>84</v>
      </c>
      <c r="AJ44" s="46" t="s">
        <v>84</v>
      </c>
      <c r="AK44" s="46" t="s">
        <v>184</v>
      </c>
      <c r="AL44" s="46" t="s">
        <v>84</v>
      </c>
      <c r="AM44" s="46" t="s">
        <v>84</v>
      </c>
      <c r="AN44" s="46" t="s">
        <v>84</v>
      </c>
      <c r="AO44" s="46" t="s">
        <v>84</v>
      </c>
      <c r="AP44" s="46" t="s">
        <v>84</v>
      </c>
      <c r="AQ44" s="46" t="s">
        <v>84</v>
      </c>
      <c r="AR44" s="46" t="s">
        <v>84</v>
      </c>
      <c r="AS44" s="46" t="s">
        <v>84</v>
      </c>
      <c r="AT44" s="47" t="s">
        <v>148</v>
      </c>
      <c r="AU44" s="47" t="s">
        <v>82</v>
      </c>
      <c r="AV44" s="47" t="s">
        <v>91</v>
      </c>
      <c r="AW44" s="45"/>
    </row>
    <row r="45" spans="1:49" ht="49.9" customHeight="1" x14ac:dyDescent="0.25">
      <c r="A45" s="69" t="s">
        <v>263</v>
      </c>
      <c r="B45" s="38" t="s">
        <v>11</v>
      </c>
      <c r="C45" s="44" t="s">
        <v>97</v>
      </c>
      <c r="D45" s="40" t="s">
        <v>199</v>
      </c>
      <c r="E45" s="40"/>
      <c r="F45" s="40" t="s">
        <v>366</v>
      </c>
      <c r="G45" s="41" t="s">
        <v>86</v>
      </c>
      <c r="H45" s="39" t="s">
        <v>66</v>
      </c>
      <c r="I45" s="39" t="s">
        <v>96</v>
      </c>
      <c r="J45" s="39" t="s">
        <v>65</v>
      </c>
      <c r="K45" s="42" t="s">
        <v>66</v>
      </c>
      <c r="L45" s="84">
        <v>1</v>
      </c>
      <c r="M45" s="81">
        <v>3</v>
      </c>
      <c r="N45" s="81">
        <v>3</v>
      </c>
      <c r="O45" s="81">
        <v>1</v>
      </c>
      <c r="P45" s="81">
        <v>5</v>
      </c>
      <c r="Q45" s="82">
        <f t="shared" si="3"/>
        <v>1.8</v>
      </c>
      <c r="R45" s="81">
        <v>2</v>
      </c>
      <c r="S45" s="81">
        <v>5</v>
      </c>
      <c r="T45" s="82">
        <f t="shared" si="4"/>
        <v>3.5</v>
      </c>
      <c r="U45" s="60">
        <f t="shared" si="5"/>
        <v>6.3</v>
      </c>
      <c r="V45" s="45" t="str">
        <f t="shared" si="6"/>
        <v>M</v>
      </c>
      <c r="W45" s="81"/>
      <c r="X45" s="87"/>
      <c r="Y45" s="95" t="s">
        <v>84</v>
      </c>
      <c r="Z45" s="81">
        <v>6</v>
      </c>
      <c r="AA45" s="81">
        <v>0</v>
      </c>
      <c r="AB45" s="87" t="s">
        <v>187</v>
      </c>
      <c r="AC45" s="81"/>
      <c r="AD45" s="82">
        <v>2</v>
      </c>
      <c r="AE45" s="62">
        <f t="shared" si="23"/>
        <v>4.3</v>
      </c>
      <c r="AF45" s="45" t="str">
        <f t="shared" si="7"/>
        <v>B</v>
      </c>
      <c r="AG45" s="46" t="s">
        <v>84</v>
      </c>
      <c r="AH45" s="46" t="s">
        <v>84</v>
      </c>
      <c r="AI45" s="46" t="s">
        <v>84</v>
      </c>
      <c r="AJ45" s="46" t="s">
        <v>84</v>
      </c>
      <c r="AK45" s="46" t="s">
        <v>84</v>
      </c>
      <c r="AL45" s="46" t="s">
        <v>84</v>
      </c>
      <c r="AM45" s="46" t="s">
        <v>84</v>
      </c>
      <c r="AN45" s="46" t="s">
        <v>84</v>
      </c>
      <c r="AO45" s="46" t="s">
        <v>84</v>
      </c>
      <c r="AP45" s="46" t="s">
        <v>84</v>
      </c>
      <c r="AQ45" s="46" t="s">
        <v>84</v>
      </c>
      <c r="AR45" s="46" t="s">
        <v>84</v>
      </c>
      <c r="AS45" s="46" t="s">
        <v>84</v>
      </c>
      <c r="AT45" s="47" t="s">
        <v>149</v>
      </c>
      <c r="AU45" s="47" t="s">
        <v>82</v>
      </c>
      <c r="AV45" s="47" t="s">
        <v>91</v>
      </c>
      <c r="AW45" s="45"/>
    </row>
    <row r="46" spans="1:49" ht="72" x14ac:dyDescent="0.25">
      <c r="A46" s="69" t="s">
        <v>263</v>
      </c>
      <c r="B46" s="38" t="s">
        <v>11</v>
      </c>
      <c r="C46" s="44" t="s">
        <v>232</v>
      </c>
      <c r="D46" s="40" t="s">
        <v>319</v>
      </c>
      <c r="E46" s="40"/>
      <c r="F46" s="40" t="s">
        <v>346</v>
      </c>
      <c r="G46" s="41" t="str">
        <f>+G45</f>
        <v>Fornitori</v>
      </c>
      <c r="H46" s="39" t="s">
        <v>66</v>
      </c>
      <c r="I46" s="39" t="s">
        <v>96</v>
      </c>
      <c r="J46" s="39" t="s">
        <v>65</v>
      </c>
      <c r="K46" s="42" t="s">
        <v>66</v>
      </c>
      <c r="L46" s="84">
        <v>1</v>
      </c>
      <c r="M46" s="81">
        <v>5</v>
      </c>
      <c r="N46" s="81">
        <v>3</v>
      </c>
      <c r="O46" s="81">
        <v>1</v>
      </c>
      <c r="P46" s="81">
        <v>5</v>
      </c>
      <c r="Q46" s="82">
        <f t="shared" si="3"/>
        <v>2.2000000000000002</v>
      </c>
      <c r="R46" s="81">
        <v>3</v>
      </c>
      <c r="S46" s="81">
        <v>5</v>
      </c>
      <c r="T46" s="82">
        <f t="shared" si="4"/>
        <v>4</v>
      </c>
      <c r="U46" s="60">
        <f t="shared" si="5"/>
        <v>8.8000000000000007</v>
      </c>
      <c r="V46" s="45" t="str">
        <f t="shared" si="6"/>
        <v>M</v>
      </c>
      <c r="W46" s="81"/>
      <c r="X46" s="87"/>
      <c r="Y46" s="95" t="s">
        <v>84</v>
      </c>
      <c r="Z46" s="81">
        <v>6</v>
      </c>
      <c r="AA46" s="81">
        <v>0</v>
      </c>
      <c r="AB46" s="87" t="s">
        <v>187</v>
      </c>
      <c r="AC46" s="81" t="s">
        <v>409</v>
      </c>
      <c r="AD46" s="82">
        <v>4</v>
      </c>
      <c r="AE46" s="63">
        <f t="shared" si="23"/>
        <v>4.8000000000000007</v>
      </c>
      <c r="AF46" s="45" t="str">
        <f t="shared" si="7"/>
        <v>B</v>
      </c>
      <c r="AG46" s="46" t="s">
        <v>84</v>
      </c>
      <c r="AH46" s="46" t="s">
        <v>84</v>
      </c>
      <c r="AI46" s="46" t="s">
        <v>84</v>
      </c>
      <c r="AJ46" s="46" t="s">
        <v>84</v>
      </c>
      <c r="AK46" s="46" t="s">
        <v>84</v>
      </c>
      <c r="AL46" s="46" t="s">
        <v>84</v>
      </c>
      <c r="AM46" s="46" t="s">
        <v>84</v>
      </c>
      <c r="AN46" s="46" t="s">
        <v>84</v>
      </c>
      <c r="AO46" s="46" t="s">
        <v>84</v>
      </c>
      <c r="AP46" s="46" t="s">
        <v>84</v>
      </c>
      <c r="AQ46" s="46" t="s">
        <v>84</v>
      </c>
      <c r="AR46" s="46" t="s">
        <v>84</v>
      </c>
      <c r="AS46" s="46" t="s">
        <v>84</v>
      </c>
      <c r="AT46" s="47" t="s">
        <v>150</v>
      </c>
      <c r="AU46" s="47" t="s">
        <v>82</v>
      </c>
      <c r="AV46" s="47" t="s">
        <v>91</v>
      </c>
      <c r="AW46" s="45"/>
    </row>
    <row r="47" spans="1:49" ht="84" x14ac:dyDescent="0.25">
      <c r="A47" s="69" t="s">
        <v>263</v>
      </c>
      <c r="B47" s="38" t="s">
        <v>11</v>
      </c>
      <c r="C47" s="44" t="s">
        <v>167</v>
      </c>
      <c r="D47" s="43" t="s">
        <v>217</v>
      </c>
      <c r="E47" s="43"/>
      <c r="F47" s="40" t="s">
        <v>367</v>
      </c>
      <c r="G47" s="41" t="str">
        <f>+G37</f>
        <v>Collettività</v>
      </c>
      <c r="H47" s="39" t="s">
        <v>66</v>
      </c>
      <c r="I47" s="39" t="s">
        <v>96</v>
      </c>
      <c r="J47" s="39" t="s">
        <v>65</v>
      </c>
      <c r="K47" s="42" t="s">
        <v>66</v>
      </c>
      <c r="L47" s="80">
        <v>3</v>
      </c>
      <c r="M47" s="81">
        <v>5</v>
      </c>
      <c r="N47" s="81">
        <v>3</v>
      </c>
      <c r="O47" s="81">
        <v>1</v>
      </c>
      <c r="P47" s="81">
        <v>5</v>
      </c>
      <c r="Q47" s="82">
        <f t="shared" si="3"/>
        <v>3.0000000000000004</v>
      </c>
      <c r="R47" s="81">
        <v>2</v>
      </c>
      <c r="S47" s="81">
        <v>5</v>
      </c>
      <c r="T47" s="82">
        <f t="shared" si="4"/>
        <v>3.5</v>
      </c>
      <c r="U47" s="60">
        <f t="shared" si="5"/>
        <v>10.500000000000002</v>
      </c>
      <c r="V47" s="45" t="str">
        <f t="shared" si="6"/>
        <v>M</v>
      </c>
      <c r="W47" s="81"/>
      <c r="X47" s="87" t="str">
        <f>+X43</f>
        <v xml:space="preserve"> </v>
      </c>
      <c r="Y47" s="95" t="s">
        <v>84</v>
      </c>
      <c r="Z47" s="81">
        <v>8</v>
      </c>
      <c r="AA47" s="81">
        <v>0</v>
      </c>
      <c r="AB47" s="87" t="s">
        <v>187</v>
      </c>
      <c r="AC47" s="81" t="str">
        <f>+AC48</f>
        <v xml:space="preserve">Certificati regolare esecuzione e modulistica / verifica </v>
      </c>
      <c r="AD47" s="82">
        <v>7</v>
      </c>
      <c r="AE47" s="62">
        <f t="shared" si="23"/>
        <v>3.5000000000000018</v>
      </c>
      <c r="AF47" s="45" t="str">
        <f t="shared" si="7"/>
        <v>B</v>
      </c>
      <c r="AG47" s="46" t="s">
        <v>84</v>
      </c>
      <c r="AH47" s="46" t="s">
        <v>84</v>
      </c>
      <c r="AI47" s="46" t="s">
        <v>84</v>
      </c>
      <c r="AJ47" s="46" t="s">
        <v>84</v>
      </c>
      <c r="AK47" s="46" t="s">
        <v>215</v>
      </c>
      <c r="AL47" s="46" t="s">
        <v>84</v>
      </c>
      <c r="AM47" s="46" t="s">
        <v>84</v>
      </c>
      <c r="AN47" s="46" t="s">
        <v>84</v>
      </c>
      <c r="AO47" s="46" t="s">
        <v>84</v>
      </c>
      <c r="AP47" s="46" t="s">
        <v>84</v>
      </c>
      <c r="AQ47" s="46" t="s">
        <v>84</v>
      </c>
      <c r="AR47" s="46" t="s">
        <v>84</v>
      </c>
      <c r="AS47" s="46" t="s">
        <v>84</v>
      </c>
      <c r="AT47" s="47"/>
      <c r="AU47" s="47"/>
      <c r="AV47" s="47"/>
      <c r="AW47" s="45"/>
    </row>
    <row r="48" spans="1:49" ht="84" x14ac:dyDescent="0.25">
      <c r="A48" s="69" t="s">
        <v>263</v>
      </c>
      <c r="B48" s="38" t="s">
        <v>11</v>
      </c>
      <c r="C48" s="44" t="s">
        <v>169</v>
      </c>
      <c r="D48" s="43" t="s">
        <v>320</v>
      </c>
      <c r="E48" s="43"/>
      <c r="F48" s="40" t="s">
        <v>356</v>
      </c>
      <c r="G48" s="41" t="str">
        <f t="shared" ref="G48:G56" si="25">+G47</f>
        <v>Collettività</v>
      </c>
      <c r="H48" s="39" t="s">
        <v>66</v>
      </c>
      <c r="I48" s="39" t="s">
        <v>96</v>
      </c>
      <c r="J48" s="39" t="s">
        <v>65</v>
      </c>
      <c r="K48" s="42" t="s">
        <v>66</v>
      </c>
      <c r="L48" s="80">
        <v>3</v>
      </c>
      <c r="M48" s="81">
        <v>5</v>
      </c>
      <c r="N48" s="81">
        <v>3</v>
      </c>
      <c r="O48" s="81">
        <v>1</v>
      </c>
      <c r="P48" s="81">
        <v>5</v>
      </c>
      <c r="Q48" s="82">
        <f t="shared" si="3"/>
        <v>3.0000000000000004</v>
      </c>
      <c r="R48" s="81">
        <v>4</v>
      </c>
      <c r="S48" s="81">
        <v>5</v>
      </c>
      <c r="T48" s="82">
        <f t="shared" si="4"/>
        <v>4.5</v>
      </c>
      <c r="U48" s="60">
        <f t="shared" si="5"/>
        <v>13.500000000000002</v>
      </c>
      <c r="V48" s="45" t="str">
        <f t="shared" si="6"/>
        <v>M</v>
      </c>
      <c r="W48" s="81"/>
      <c r="X48" s="87" t="str">
        <f>+X47</f>
        <v xml:space="preserve"> </v>
      </c>
      <c r="Y48" s="95" t="s">
        <v>84</v>
      </c>
      <c r="Z48" s="81">
        <v>8</v>
      </c>
      <c r="AA48" s="81">
        <v>0</v>
      </c>
      <c r="AB48" s="87" t="s">
        <v>187</v>
      </c>
      <c r="AC48" s="81" t="s">
        <v>422</v>
      </c>
      <c r="AD48" s="82">
        <v>7</v>
      </c>
      <c r="AE48" s="63">
        <f t="shared" si="23"/>
        <v>6.5000000000000018</v>
      </c>
      <c r="AF48" s="45" t="str">
        <f t="shared" si="7"/>
        <v>M</v>
      </c>
      <c r="AG48" s="46" t="s">
        <v>84</v>
      </c>
      <c r="AH48" s="46" t="s">
        <v>84</v>
      </c>
      <c r="AI48" s="46" t="s">
        <v>84</v>
      </c>
      <c r="AJ48" s="46" t="s">
        <v>84</v>
      </c>
      <c r="AK48" s="46" t="str">
        <f>+AK47</f>
        <v>Introduzione di schede a dimostrazione del coerente svolgimento dell'attività da parte dell'appaltatore professionista (Amministratore Unicotodichiarazione da parte del DEC)</v>
      </c>
      <c r="AL48" s="46" t="s">
        <v>84</v>
      </c>
      <c r="AM48" s="46" t="s">
        <v>84</v>
      </c>
      <c r="AN48" s="46" t="s">
        <v>84</v>
      </c>
      <c r="AO48" s="46" t="s">
        <v>84</v>
      </c>
      <c r="AP48" s="46" t="s">
        <v>84</v>
      </c>
      <c r="AQ48" s="46" t="s">
        <v>84</v>
      </c>
      <c r="AR48" s="46" t="s">
        <v>84</v>
      </c>
      <c r="AS48" s="46" t="s">
        <v>84</v>
      </c>
      <c r="AT48" s="47"/>
      <c r="AU48" s="47"/>
      <c r="AV48" s="47"/>
      <c r="AW48" s="102"/>
    </row>
    <row r="49" spans="1:49" ht="84" x14ac:dyDescent="0.25">
      <c r="A49" s="69" t="s">
        <v>263</v>
      </c>
      <c r="B49" s="38" t="s">
        <v>11</v>
      </c>
      <c r="C49" s="44" t="s">
        <v>2</v>
      </c>
      <c r="D49" s="43" t="s">
        <v>321</v>
      </c>
      <c r="E49" s="43"/>
      <c r="F49" s="40" t="str">
        <f>+F48</f>
        <v>RUP DEC</v>
      </c>
      <c r="G49" s="41" t="str">
        <f t="shared" si="25"/>
        <v>Collettività</v>
      </c>
      <c r="H49" s="39" t="s">
        <v>66</v>
      </c>
      <c r="I49" s="39" t="s">
        <v>96</v>
      </c>
      <c r="J49" s="39" t="s">
        <v>65</v>
      </c>
      <c r="K49" s="42" t="s">
        <v>66</v>
      </c>
      <c r="L49" s="80">
        <v>3</v>
      </c>
      <c r="M49" s="81">
        <v>5</v>
      </c>
      <c r="N49" s="81">
        <v>3</v>
      </c>
      <c r="O49" s="81">
        <v>1</v>
      </c>
      <c r="P49" s="81">
        <v>5</v>
      </c>
      <c r="Q49" s="82">
        <f t="shared" si="3"/>
        <v>3.0000000000000004</v>
      </c>
      <c r="R49" s="81">
        <v>3</v>
      </c>
      <c r="S49" s="81">
        <v>5</v>
      </c>
      <c r="T49" s="82">
        <f t="shared" si="4"/>
        <v>4</v>
      </c>
      <c r="U49" s="60">
        <f t="shared" si="5"/>
        <v>12.000000000000002</v>
      </c>
      <c r="V49" s="45" t="str">
        <f t="shared" si="6"/>
        <v>M</v>
      </c>
      <c r="W49" s="81"/>
      <c r="X49" s="87" t="str">
        <f>+X48</f>
        <v xml:space="preserve"> </v>
      </c>
      <c r="Y49" s="95" t="s">
        <v>84</v>
      </c>
      <c r="Z49" s="81">
        <v>8</v>
      </c>
      <c r="AA49" s="81">
        <v>0</v>
      </c>
      <c r="AB49" s="87" t="s">
        <v>187</v>
      </c>
      <c r="AC49" s="81" t="str">
        <f>+AC48</f>
        <v xml:space="preserve">Certificati regolare esecuzione e modulistica / verifica </v>
      </c>
      <c r="AD49" s="82">
        <v>7</v>
      </c>
      <c r="AE49" s="63">
        <f t="shared" si="23"/>
        <v>5.0000000000000018</v>
      </c>
      <c r="AF49" s="45" t="str">
        <f t="shared" si="7"/>
        <v>B</v>
      </c>
      <c r="AG49" s="46" t="s">
        <v>84</v>
      </c>
      <c r="AH49" s="46" t="s">
        <v>84</v>
      </c>
      <c r="AI49" s="46" t="s">
        <v>84</v>
      </c>
      <c r="AJ49" s="46" t="s">
        <v>84</v>
      </c>
      <c r="AK49" s="46" t="str">
        <f>+AK48</f>
        <v>Introduzione di schede a dimostrazione del coerente svolgimento dell'attività da parte dell'appaltatore professionista (Amministratore Unicotodichiarazione da parte del DEC)</v>
      </c>
      <c r="AL49" s="46" t="s">
        <v>84</v>
      </c>
      <c r="AM49" s="46" t="s">
        <v>84</v>
      </c>
      <c r="AN49" s="46" t="s">
        <v>84</v>
      </c>
      <c r="AO49" s="46" t="s">
        <v>84</v>
      </c>
      <c r="AP49" s="46" t="s">
        <v>84</v>
      </c>
      <c r="AQ49" s="46" t="s">
        <v>84</v>
      </c>
      <c r="AR49" s="46" t="s">
        <v>84</v>
      </c>
      <c r="AS49" s="46" t="s">
        <v>84</v>
      </c>
      <c r="AT49" s="47"/>
      <c r="AU49" s="47"/>
      <c r="AV49" s="47"/>
      <c r="AW49" s="45"/>
    </row>
    <row r="50" spans="1:49" ht="180" x14ac:dyDescent="0.25">
      <c r="A50" s="71" t="s">
        <v>274</v>
      </c>
      <c r="B50" s="38" t="s">
        <v>273</v>
      </c>
      <c r="C50" s="44" t="s">
        <v>234</v>
      </c>
      <c r="D50" s="43" t="s">
        <v>322</v>
      </c>
      <c r="E50" s="43"/>
      <c r="F50" s="40" t="s">
        <v>355</v>
      </c>
      <c r="G50" s="41" t="str">
        <f t="shared" si="25"/>
        <v>Collettività</v>
      </c>
      <c r="H50" s="39" t="s">
        <v>98</v>
      </c>
      <c r="I50" s="39" t="s">
        <v>96</v>
      </c>
      <c r="J50" s="39" t="s">
        <v>99</v>
      </c>
      <c r="K50" s="42" t="s">
        <v>66</v>
      </c>
      <c r="L50" s="80">
        <v>1</v>
      </c>
      <c r="M50" s="81">
        <v>3</v>
      </c>
      <c r="N50" s="81">
        <v>3</v>
      </c>
      <c r="O50" s="81">
        <v>1</v>
      </c>
      <c r="P50" s="81">
        <v>5</v>
      </c>
      <c r="Q50" s="82">
        <f t="shared" si="3"/>
        <v>1.8</v>
      </c>
      <c r="R50" s="81">
        <v>1</v>
      </c>
      <c r="S50" s="81">
        <v>5</v>
      </c>
      <c r="T50" s="82">
        <f t="shared" si="4"/>
        <v>3</v>
      </c>
      <c r="U50" s="60">
        <f t="shared" si="5"/>
        <v>5.4</v>
      </c>
      <c r="V50" s="45" t="str">
        <f t="shared" si="6"/>
        <v>M</v>
      </c>
      <c r="W50" s="81"/>
      <c r="X50" s="87"/>
      <c r="Y50" s="95" t="s">
        <v>84</v>
      </c>
      <c r="Z50" s="81">
        <v>5</v>
      </c>
      <c r="AA50" s="81">
        <v>0</v>
      </c>
      <c r="AB50" s="87" t="s">
        <v>157</v>
      </c>
      <c r="AC50" s="81" t="s">
        <v>397</v>
      </c>
      <c r="AD50" s="82">
        <v>2</v>
      </c>
      <c r="AE50" s="62">
        <f t="shared" si="23"/>
        <v>3.4000000000000004</v>
      </c>
      <c r="AF50" s="45" t="str">
        <f t="shared" ref="AF50:AF53" si="26">IF(AE50="","",IF(AE50&gt;16,"A",IF(AE50&gt;5,"M",IF(AE50&gt;2,"B","R"))))</f>
        <v>B</v>
      </c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7"/>
      <c r="AU50" s="47"/>
      <c r="AV50" s="47"/>
      <c r="AW50" s="45"/>
    </row>
    <row r="51" spans="1:49" ht="36" x14ac:dyDescent="0.25">
      <c r="A51" s="70" t="s">
        <v>269</v>
      </c>
      <c r="B51" s="38" t="s">
        <v>31</v>
      </c>
      <c r="C51" s="44" t="s">
        <v>270</v>
      </c>
      <c r="D51" s="43" t="s">
        <v>323</v>
      </c>
      <c r="E51" s="43"/>
      <c r="F51" s="40" t="s">
        <v>368</v>
      </c>
      <c r="G51" s="41" t="str">
        <f t="shared" si="25"/>
        <v>Collettività</v>
      </c>
      <c r="H51" s="39"/>
      <c r="I51" s="39"/>
      <c r="J51" s="39" t="str">
        <f>+J49</f>
        <v>NO</v>
      </c>
      <c r="K51" s="42"/>
      <c r="L51" s="80">
        <v>1</v>
      </c>
      <c r="M51" s="81">
        <v>5</v>
      </c>
      <c r="N51" s="81">
        <v>3</v>
      </c>
      <c r="O51" s="81">
        <v>1</v>
      </c>
      <c r="P51" s="81"/>
      <c r="Q51" s="82">
        <f t="shared" si="3"/>
        <v>2.2000000000000002</v>
      </c>
      <c r="R51" s="81">
        <v>4</v>
      </c>
      <c r="S51" s="81">
        <v>1</v>
      </c>
      <c r="T51" s="82">
        <f t="shared" si="4"/>
        <v>2.5</v>
      </c>
      <c r="U51" s="60">
        <f t="shared" si="5"/>
        <v>5.5</v>
      </c>
      <c r="V51" s="45" t="str">
        <f t="shared" si="6"/>
        <v>M</v>
      </c>
      <c r="W51" s="81"/>
      <c r="X51" s="87"/>
      <c r="Y51" s="95"/>
      <c r="Z51" s="81"/>
      <c r="AA51" s="81"/>
      <c r="AB51" s="87"/>
      <c r="AC51" s="81" t="s">
        <v>410</v>
      </c>
      <c r="AD51" s="82">
        <v>2</v>
      </c>
      <c r="AE51" s="62">
        <f t="shared" si="23"/>
        <v>3.5</v>
      </c>
      <c r="AF51" s="45" t="str">
        <f t="shared" si="26"/>
        <v>B</v>
      </c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7"/>
      <c r="AU51" s="47"/>
      <c r="AV51" s="47"/>
      <c r="AW51" s="45"/>
    </row>
    <row r="52" spans="1:49" ht="36" x14ac:dyDescent="0.25">
      <c r="A52" s="70" t="s">
        <v>269</v>
      </c>
      <c r="B52" s="38" t="s">
        <v>31</v>
      </c>
      <c r="C52" s="44" t="s">
        <v>271</v>
      </c>
      <c r="D52" s="43" t="s">
        <v>324</v>
      </c>
      <c r="E52" s="43"/>
      <c r="F52" s="40" t="str">
        <f>+F51</f>
        <v>AU RA</v>
      </c>
      <c r="G52" s="41" t="str">
        <f t="shared" si="25"/>
        <v>Collettività</v>
      </c>
      <c r="H52" s="39"/>
      <c r="I52" s="39"/>
      <c r="J52" s="39" t="str">
        <f>+J51</f>
        <v>NO</v>
      </c>
      <c r="K52" s="42"/>
      <c r="L52" s="80">
        <v>1</v>
      </c>
      <c r="M52" s="81">
        <v>5</v>
      </c>
      <c r="N52" s="81">
        <v>3</v>
      </c>
      <c r="O52" s="81">
        <v>1</v>
      </c>
      <c r="P52" s="81"/>
      <c r="Q52" s="82">
        <f t="shared" si="3"/>
        <v>2.2000000000000002</v>
      </c>
      <c r="R52" s="81">
        <v>4</v>
      </c>
      <c r="S52" s="81">
        <v>1</v>
      </c>
      <c r="T52" s="82">
        <f t="shared" si="4"/>
        <v>2.5</v>
      </c>
      <c r="U52" s="60">
        <f t="shared" si="5"/>
        <v>5.5</v>
      </c>
      <c r="V52" s="45" t="str">
        <f t="shared" si="6"/>
        <v>M</v>
      </c>
      <c r="W52" s="81"/>
      <c r="X52" s="87"/>
      <c r="Y52" s="95"/>
      <c r="Z52" s="81"/>
      <c r="AA52" s="81"/>
      <c r="AB52" s="87"/>
      <c r="AC52" s="81" t="s">
        <v>411</v>
      </c>
      <c r="AD52" s="82">
        <v>2</v>
      </c>
      <c r="AE52" s="62">
        <f t="shared" si="23"/>
        <v>3.5</v>
      </c>
      <c r="AF52" s="45" t="str">
        <f t="shared" si="26"/>
        <v>B</v>
      </c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7"/>
      <c r="AU52" s="47"/>
      <c r="AV52" s="47"/>
      <c r="AW52" s="45"/>
    </row>
    <row r="53" spans="1:49" ht="60" x14ac:dyDescent="0.25">
      <c r="A53" s="70" t="s">
        <v>269</v>
      </c>
      <c r="B53" s="38" t="s">
        <v>31</v>
      </c>
      <c r="C53" s="44" t="s">
        <v>325</v>
      </c>
      <c r="D53" s="43" t="s">
        <v>326</v>
      </c>
      <c r="E53" s="43"/>
      <c r="F53" s="40" t="s">
        <v>338</v>
      </c>
      <c r="G53" s="41" t="str">
        <f t="shared" si="25"/>
        <v>Collettività</v>
      </c>
      <c r="H53" s="39"/>
      <c r="I53" s="39"/>
      <c r="J53" s="39" t="s">
        <v>66</v>
      </c>
      <c r="K53" s="42"/>
      <c r="L53" s="80">
        <v>3</v>
      </c>
      <c r="M53" s="81">
        <v>3</v>
      </c>
      <c r="N53" s="81">
        <v>3</v>
      </c>
      <c r="O53" s="81">
        <v>1</v>
      </c>
      <c r="P53" s="81"/>
      <c r="Q53" s="82">
        <f t="shared" si="3"/>
        <v>2.6000000000000005</v>
      </c>
      <c r="R53" s="81">
        <v>2</v>
      </c>
      <c r="S53" s="81">
        <v>1</v>
      </c>
      <c r="T53" s="82">
        <f t="shared" si="4"/>
        <v>1.5</v>
      </c>
      <c r="U53" s="60">
        <f t="shared" si="5"/>
        <v>3.9000000000000008</v>
      </c>
      <c r="V53" s="45" t="str">
        <f t="shared" si="6"/>
        <v>B</v>
      </c>
      <c r="W53" s="81"/>
      <c r="X53" s="87"/>
      <c r="Y53" s="95"/>
      <c r="Z53" s="81"/>
      <c r="AA53" s="81"/>
      <c r="AB53" s="87"/>
      <c r="AC53" s="81"/>
      <c r="AD53" s="82">
        <v>1</v>
      </c>
      <c r="AE53" s="62">
        <f t="shared" si="23"/>
        <v>2.9000000000000008</v>
      </c>
      <c r="AF53" s="45" t="str">
        <f t="shared" si="26"/>
        <v>B</v>
      </c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7"/>
      <c r="AU53" s="47"/>
      <c r="AV53" s="47"/>
      <c r="AW53" s="45"/>
    </row>
    <row r="54" spans="1:49" ht="120" x14ac:dyDescent="0.25">
      <c r="A54" s="70" t="s">
        <v>269</v>
      </c>
      <c r="B54" s="38" t="s">
        <v>31</v>
      </c>
      <c r="C54" s="44" t="s">
        <v>272</v>
      </c>
      <c r="D54" s="40" t="s">
        <v>327</v>
      </c>
      <c r="E54" s="40"/>
      <c r="F54" s="40" t="s">
        <v>368</v>
      </c>
      <c r="G54" s="41" t="str">
        <f t="shared" si="25"/>
        <v>Collettività</v>
      </c>
      <c r="H54" s="39" t="s">
        <v>66</v>
      </c>
      <c r="I54" s="39" t="s">
        <v>96</v>
      </c>
      <c r="J54" s="39" t="s">
        <v>65</v>
      </c>
      <c r="K54" s="42" t="s">
        <v>66</v>
      </c>
      <c r="L54" s="87">
        <v>1</v>
      </c>
      <c r="M54" s="81">
        <v>5</v>
      </c>
      <c r="N54" s="81">
        <v>3</v>
      </c>
      <c r="O54" s="81">
        <v>1</v>
      </c>
      <c r="P54" s="81">
        <v>5</v>
      </c>
      <c r="Q54" s="82">
        <f t="shared" si="3"/>
        <v>2.2000000000000002</v>
      </c>
      <c r="R54" s="81">
        <v>2</v>
      </c>
      <c r="S54" s="81">
        <v>4</v>
      </c>
      <c r="T54" s="82">
        <f t="shared" si="4"/>
        <v>3</v>
      </c>
      <c r="U54" s="60">
        <f t="shared" si="5"/>
        <v>6.6000000000000005</v>
      </c>
      <c r="V54" s="45" t="str">
        <f t="shared" si="6"/>
        <v>M</v>
      </c>
      <c r="W54" s="81" t="s">
        <v>157</v>
      </c>
      <c r="X54" s="87"/>
      <c r="Y54" s="95" t="s">
        <v>84</v>
      </c>
      <c r="Z54" s="81">
        <v>8</v>
      </c>
      <c r="AA54" s="81">
        <v>0</v>
      </c>
      <c r="AB54" s="87" t="s">
        <v>412</v>
      </c>
      <c r="AC54" s="81" t="s">
        <v>413</v>
      </c>
      <c r="AD54" s="82">
        <v>1</v>
      </c>
      <c r="AE54" s="62">
        <f t="shared" si="23"/>
        <v>5.6000000000000005</v>
      </c>
      <c r="AF54" s="45" t="str">
        <f t="shared" si="7"/>
        <v>M</v>
      </c>
      <c r="AG54" s="46" t="s">
        <v>84</v>
      </c>
      <c r="AH54" s="46" t="s">
        <v>84</v>
      </c>
      <c r="AI54" s="46" t="s">
        <v>84</v>
      </c>
      <c r="AJ54" s="46" t="s">
        <v>84</v>
      </c>
      <c r="AK54" s="46" t="s">
        <v>185</v>
      </c>
      <c r="AL54" s="46" t="s">
        <v>84</v>
      </c>
      <c r="AM54" s="46" t="s">
        <v>84</v>
      </c>
      <c r="AN54" s="46" t="s">
        <v>84</v>
      </c>
      <c r="AO54" s="46" t="s">
        <v>84</v>
      </c>
      <c r="AP54" s="46" t="s">
        <v>84</v>
      </c>
      <c r="AQ54" s="46" t="s">
        <v>84</v>
      </c>
      <c r="AR54" s="46" t="s">
        <v>84</v>
      </c>
      <c r="AS54" s="46" t="s">
        <v>84</v>
      </c>
      <c r="AT54" s="47" t="s">
        <v>151</v>
      </c>
      <c r="AU54" s="47" t="s">
        <v>82</v>
      </c>
      <c r="AV54" s="47" t="s">
        <v>92</v>
      </c>
      <c r="AW54" s="45" t="s">
        <v>157</v>
      </c>
    </row>
    <row r="55" spans="1:49" ht="72" x14ac:dyDescent="0.25">
      <c r="A55" s="70" t="s">
        <v>269</v>
      </c>
      <c r="B55" s="38" t="s">
        <v>31</v>
      </c>
      <c r="C55" s="44" t="s">
        <v>32</v>
      </c>
      <c r="D55" s="40" t="s">
        <v>202</v>
      </c>
      <c r="E55" s="40"/>
      <c r="F55" s="40" t="s">
        <v>369</v>
      </c>
      <c r="G55" s="41" t="str">
        <f t="shared" si="25"/>
        <v>Collettività</v>
      </c>
      <c r="H55" s="39" t="s">
        <v>83</v>
      </c>
      <c r="I55" s="39" t="s">
        <v>25</v>
      </c>
      <c r="J55" s="39" t="s">
        <v>65</v>
      </c>
      <c r="K55" s="42" t="s">
        <v>66</v>
      </c>
      <c r="L55" s="87">
        <v>1</v>
      </c>
      <c r="M55" s="81">
        <v>5</v>
      </c>
      <c r="N55" s="81">
        <v>3</v>
      </c>
      <c r="O55" s="81">
        <v>1</v>
      </c>
      <c r="P55" s="81">
        <v>3</v>
      </c>
      <c r="Q55" s="82">
        <f t="shared" si="3"/>
        <v>2.2000000000000002</v>
      </c>
      <c r="R55" s="81">
        <v>1</v>
      </c>
      <c r="S55" s="81">
        <v>1</v>
      </c>
      <c r="T55" s="82">
        <f t="shared" si="4"/>
        <v>1</v>
      </c>
      <c r="U55" s="60">
        <f t="shared" si="5"/>
        <v>2.2000000000000002</v>
      </c>
      <c r="V55" s="45" t="str">
        <f t="shared" si="6"/>
        <v>B</v>
      </c>
      <c r="W55" s="81"/>
      <c r="X55" s="87"/>
      <c r="Y55" s="95" t="s">
        <v>84</v>
      </c>
      <c r="Z55" s="81">
        <v>9</v>
      </c>
      <c r="AA55" s="81">
        <v>0</v>
      </c>
      <c r="AB55" s="87"/>
      <c r="AC55" s="81"/>
      <c r="AD55" s="82">
        <v>0</v>
      </c>
      <c r="AE55" s="62">
        <f t="shared" si="23"/>
        <v>2.2000000000000002</v>
      </c>
      <c r="AF55" s="45" t="str">
        <f t="shared" si="7"/>
        <v>B</v>
      </c>
      <c r="AG55" s="46" t="s">
        <v>84</v>
      </c>
      <c r="AH55" s="46" t="s">
        <v>84</v>
      </c>
      <c r="AI55" s="46" t="s">
        <v>84</v>
      </c>
      <c r="AJ55" s="46" t="s">
        <v>84</v>
      </c>
      <c r="AK55" s="46" t="str">
        <f>+AK54</f>
        <v>Potenziamento del sistema informativo contabile / finanziario</v>
      </c>
      <c r="AL55" s="46" t="s">
        <v>84</v>
      </c>
      <c r="AM55" s="46" t="s">
        <v>84</v>
      </c>
      <c r="AN55" s="46" t="s">
        <v>84</v>
      </c>
      <c r="AO55" s="46" t="s">
        <v>84</v>
      </c>
      <c r="AP55" s="46" t="s">
        <v>84</v>
      </c>
      <c r="AQ55" s="46" t="s">
        <v>84</v>
      </c>
      <c r="AR55" s="46" t="s">
        <v>84</v>
      </c>
      <c r="AS55" s="46" t="s">
        <v>84</v>
      </c>
      <c r="AT55" s="47" t="s">
        <v>127</v>
      </c>
      <c r="AU55" s="47" t="s">
        <v>82</v>
      </c>
      <c r="AV55" s="47" t="s">
        <v>92</v>
      </c>
      <c r="AW55" s="102" t="s">
        <v>414</v>
      </c>
    </row>
    <row r="56" spans="1:49" ht="73.900000000000006" customHeight="1" x14ac:dyDescent="0.25">
      <c r="A56" s="70" t="s">
        <v>269</v>
      </c>
      <c r="B56" s="38" t="s">
        <v>31</v>
      </c>
      <c r="C56" s="44" t="s">
        <v>233</v>
      </c>
      <c r="D56" s="40" t="s">
        <v>328</v>
      </c>
      <c r="E56" s="98" t="s">
        <v>384</v>
      </c>
      <c r="F56" s="40" t="s">
        <v>368</v>
      </c>
      <c r="G56" s="41" t="str">
        <f t="shared" si="25"/>
        <v>Collettività</v>
      </c>
      <c r="H56" s="39" t="s">
        <v>83</v>
      </c>
      <c r="I56" s="39" t="s">
        <v>25</v>
      </c>
      <c r="J56" s="39" t="s">
        <v>65</v>
      </c>
      <c r="K56" s="42" t="s">
        <v>66</v>
      </c>
      <c r="L56" s="87">
        <v>0</v>
      </c>
      <c r="M56" s="87">
        <v>0</v>
      </c>
      <c r="N56" s="87">
        <v>0</v>
      </c>
      <c r="O56" s="87">
        <v>0</v>
      </c>
      <c r="P56" s="81">
        <v>3</v>
      </c>
      <c r="Q56" s="82">
        <f t="shared" si="3"/>
        <v>0</v>
      </c>
      <c r="R56" s="81">
        <v>0</v>
      </c>
      <c r="S56" s="81">
        <v>0</v>
      </c>
      <c r="T56" s="82">
        <f t="shared" si="4"/>
        <v>0</v>
      </c>
      <c r="U56" s="60">
        <f t="shared" si="5"/>
        <v>0</v>
      </c>
      <c r="V56" s="45" t="str">
        <f t="shared" si="6"/>
        <v>R</v>
      </c>
      <c r="W56" s="81"/>
      <c r="X56" s="87"/>
      <c r="Y56" s="95" t="s">
        <v>84</v>
      </c>
      <c r="Z56" s="81">
        <v>9</v>
      </c>
      <c r="AA56" s="81">
        <v>0</v>
      </c>
      <c r="AB56" s="87"/>
      <c r="AC56" s="81"/>
      <c r="AD56" s="82">
        <v>4</v>
      </c>
      <c r="AE56" s="61">
        <f t="shared" si="23"/>
        <v>0.1</v>
      </c>
      <c r="AF56" s="45" t="str">
        <f t="shared" si="7"/>
        <v>R</v>
      </c>
      <c r="AG56" s="46" t="s">
        <v>84</v>
      </c>
      <c r="AH56" s="46" t="s">
        <v>84</v>
      </c>
      <c r="AI56" s="46" t="s">
        <v>84</v>
      </c>
      <c r="AJ56" s="46" t="s">
        <v>84</v>
      </c>
      <c r="AK56" s="46" t="s">
        <v>186</v>
      </c>
      <c r="AL56" s="46" t="s">
        <v>84</v>
      </c>
      <c r="AM56" s="46" t="s">
        <v>84</v>
      </c>
      <c r="AN56" s="46" t="s">
        <v>84</v>
      </c>
      <c r="AO56" s="46" t="s">
        <v>84</v>
      </c>
      <c r="AP56" s="46" t="s">
        <v>84</v>
      </c>
      <c r="AQ56" s="46" t="s">
        <v>84</v>
      </c>
      <c r="AR56" s="46" t="s">
        <v>84</v>
      </c>
      <c r="AS56" s="46" t="s">
        <v>84</v>
      </c>
      <c r="AT56" s="47"/>
      <c r="AU56" s="47"/>
      <c r="AV56" s="47"/>
      <c r="AW56" s="45"/>
    </row>
    <row r="57" spans="1:49" ht="60.6" customHeight="1" x14ac:dyDescent="0.25">
      <c r="A57" s="70" t="s">
        <v>269</v>
      </c>
      <c r="B57" s="38" t="s">
        <v>31</v>
      </c>
      <c r="C57" s="38" t="s">
        <v>172</v>
      </c>
      <c r="D57" s="54" t="s">
        <v>329</v>
      </c>
      <c r="E57" s="54"/>
      <c r="F57" s="40" t="s">
        <v>368</v>
      </c>
      <c r="G57" s="41" t="s">
        <v>376</v>
      </c>
      <c r="H57" s="41" t="s">
        <v>66</v>
      </c>
      <c r="I57" s="41" t="s">
        <v>25</v>
      </c>
      <c r="J57" s="41" t="s">
        <v>65</v>
      </c>
      <c r="K57" s="42" t="s">
        <v>66</v>
      </c>
      <c r="L57" s="81">
        <v>1</v>
      </c>
      <c r="M57" s="81">
        <v>3</v>
      </c>
      <c r="N57" s="81">
        <v>3</v>
      </c>
      <c r="O57" s="81">
        <v>1</v>
      </c>
      <c r="P57" s="81">
        <v>3</v>
      </c>
      <c r="Q57" s="82">
        <f t="shared" si="3"/>
        <v>1.8</v>
      </c>
      <c r="R57" s="81">
        <v>2</v>
      </c>
      <c r="S57" s="81">
        <v>2</v>
      </c>
      <c r="T57" s="82">
        <f t="shared" si="4"/>
        <v>2</v>
      </c>
      <c r="U57" s="60">
        <f t="shared" si="5"/>
        <v>3.6</v>
      </c>
      <c r="V57" s="45" t="str">
        <f t="shared" si="6"/>
        <v>B</v>
      </c>
      <c r="W57" s="81"/>
      <c r="X57" s="87"/>
      <c r="Y57" s="95" t="s">
        <v>84</v>
      </c>
      <c r="Z57" s="81">
        <v>10</v>
      </c>
      <c r="AA57" s="81">
        <v>0</v>
      </c>
      <c r="AB57" s="87" t="s">
        <v>157</v>
      </c>
      <c r="AC57" s="81"/>
      <c r="AD57" s="82">
        <v>0</v>
      </c>
      <c r="AE57" s="62">
        <f t="shared" ref="AE57:AE58" si="27">IF(U57-AD57&gt;0.1,U57-AD57,IF(U57-AD57&lt;=0.1,0.1))</f>
        <v>3.6</v>
      </c>
      <c r="AF57" s="45" t="str">
        <f t="shared" si="7"/>
        <v>B</v>
      </c>
      <c r="AG57" s="46" t="s">
        <v>84</v>
      </c>
      <c r="AH57" s="46" t="s">
        <v>84</v>
      </c>
      <c r="AI57" s="46" t="s">
        <v>84</v>
      </c>
      <c r="AJ57" s="46" t="s">
        <v>84</v>
      </c>
      <c r="AK57" s="46" t="s">
        <v>84</v>
      </c>
      <c r="AL57" s="46" t="s">
        <v>84</v>
      </c>
      <c r="AM57" s="46" t="s">
        <v>84</v>
      </c>
      <c r="AN57" s="46" t="s">
        <v>84</v>
      </c>
      <c r="AO57" s="46" t="s">
        <v>84</v>
      </c>
      <c r="AP57" s="46" t="s">
        <v>84</v>
      </c>
      <c r="AQ57" s="46" t="s">
        <v>84</v>
      </c>
      <c r="AR57" s="46" t="s">
        <v>84</v>
      </c>
      <c r="AS57" s="46" t="s">
        <v>84</v>
      </c>
      <c r="AT57" s="47"/>
      <c r="AU57" s="47"/>
      <c r="AV57" s="47"/>
      <c r="AW57" s="45"/>
    </row>
    <row r="58" spans="1:49" ht="156" x14ac:dyDescent="0.25">
      <c r="A58" s="70" t="str">
        <f>+A56</f>
        <v>V-VI</v>
      </c>
      <c r="B58" s="44" t="str">
        <f>+B57</f>
        <v>Gestione finanziaria</v>
      </c>
      <c r="C58" s="44" t="s">
        <v>59</v>
      </c>
      <c r="D58" s="43" t="s">
        <v>203</v>
      </c>
      <c r="E58" s="43"/>
      <c r="F58" s="40" t="s">
        <v>368</v>
      </c>
      <c r="G58" s="41" t="str">
        <f>+G56</f>
        <v>Collettività</v>
      </c>
      <c r="H58" s="39" t="s">
        <v>98</v>
      </c>
      <c r="I58" s="39" t="s">
        <v>96</v>
      </c>
      <c r="J58" s="39" t="s">
        <v>99</v>
      </c>
      <c r="K58" s="42" t="s">
        <v>66</v>
      </c>
      <c r="L58" s="80">
        <v>1</v>
      </c>
      <c r="M58" s="81">
        <v>5</v>
      </c>
      <c r="N58" s="81">
        <v>3</v>
      </c>
      <c r="O58" s="81">
        <v>1</v>
      </c>
      <c r="P58" s="81">
        <v>5</v>
      </c>
      <c r="Q58" s="82">
        <f t="shared" si="3"/>
        <v>2.2000000000000002</v>
      </c>
      <c r="R58" s="81">
        <v>1</v>
      </c>
      <c r="S58" s="81">
        <v>5</v>
      </c>
      <c r="T58" s="82">
        <f t="shared" si="4"/>
        <v>3</v>
      </c>
      <c r="U58" s="60">
        <f t="shared" si="5"/>
        <v>6.6000000000000005</v>
      </c>
      <c r="V58" s="45" t="str">
        <f t="shared" si="6"/>
        <v>M</v>
      </c>
      <c r="W58" s="81"/>
      <c r="X58" s="87"/>
      <c r="Y58" s="95" t="s">
        <v>84</v>
      </c>
      <c r="Z58" s="81">
        <v>5</v>
      </c>
      <c r="AA58" s="81">
        <v>0</v>
      </c>
      <c r="AB58" s="87" t="s">
        <v>157</v>
      </c>
      <c r="AC58" s="81" t="s">
        <v>397</v>
      </c>
      <c r="AD58" s="82">
        <v>2</v>
      </c>
      <c r="AE58" s="62">
        <f t="shared" si="27"/>
        <v>4.6000000000000005</v>
      </c>
      <c r="AF58" s="45" t="str">
        <f t="shared" si="7"/>
        <v>B</v>
      </c>
      <c r="AG58" s="46" t="s">
        <v>84</v>
      </c>
      <c r="AH58" s="46" t="s">
        <v>84</v>
      </c>
      <c r="AI58" s="46" t="s">
        <v>84</v>
      </c>
      <c r="AJ58" s="46" t="s">
        <v>84</v>
      </c>
      <c r="AK58" s="46" t="s">
        <v>84</v>
      </c>
      <c r="AL58" s="46" t="s">
        <v>84</v>
      </c>
      <c r="AM58" s="46" t="s">
        <v>84</v>
      </c>
      <c r="AN58" s="46" t="s">
        <v>84</v>
      </c>
      <c r="AO58" s="46" t="s">
        <v>84</v>
      </c>
      <c r="AP58" s="46" t="s">
        <v>84</v>
      </c>
      <c r="AQ58" s="46" t="s">
        <v>84</v>
      </c>
      <c r="AR58" s="46" t="s">
        <v>84</v>
      </c>
      <c r="AS58" s="46" t="s">
        <v>84</v>
      </c>
      <c r="AT58" s="47"/>
      <c r="AU58" s="47"/>
      <c r="AV58" s="47"/>
      <c r="AW58" s="102" t="str">
        <f>+AW55</f>
        <v>Opportunità di regolamento</v>
      </c>
    </row>
    <row r="59" spans="1:49" ht="164.45" customHeight="1" x14ac:dyDescent="0.25">
      <c r="A59" s="72" t="s">
        <v>275</v>
      </c>
      <c r="B59" s="44" t="s">
        <v>276</v>
      </c>
      <c r="C59" s="44" t="s">
        <v>330</v>
      </c>
      <c r="D59" s="43" t="s">
        <v>331</v>
      </c>
      <c r="E59" s="43"/>
      <c r="F59" s="40" t="s">
        <v>338</v>
      </c>
      <c r="G59" s="41" t="str">
        <f t="shared" ref="G59:G65" si="28">+G58</f>
        <v>Collettività</v>
      </c>
      <c r="H59" s="39" t="s">
        <v>65</v>
      </c>
      <c r="I59" s="39" t="s">
        <v>65</v>
      </c>
      <c r="J59" s="39" t="s">
        <v>65</v>
      </c>
      <c r="K59" s="42" t="s">
        <v>66</v>
      </c>
      <c r="L59" s="80">
        <v>1</v>
      </c>
      <c r="M59" s="81">
        <v>3</v>
      </c>
      <c r="N59" s="81">
        <v>3</v>
      </c>
      <c r="O59" s="81">
        <v>1</v>
      </c>
      <c r="P59" s="81">
        <v>1</v>
      </c>
      <c r="Q59" s="82">
        <f t="shared" si="3"/>
        <v>1.8</v>
      </c>
      <c r="R59" s="81">
        <v>3</v>
      </c>
      <c r="S59" s="81">
        <v>2</v>
      </c>
      <c r="T59" s="82">
        <f t="shared" si="4"/>
        <v>2.5</v>
      </c>
      <c r="U59" s="60">
        <f t="shared" si="5"/>
        <v>4.5</v>
      </c>
      <c r="V59" s="45" t="str">
        <f t="shared" si="6"/>
        <v>B</v>
      </c>
      <c r="W59" s="81" t="s">
        <v>187</v>
      </c>
      <c r="X59" s="87"/>
      <c r="Y59" s="95" t="s">
        <v>84</v>
      </c>
      <c r="Z59" s="81">
        <v>5</v>
      </c>
      <c r="AA59" s="81">
        <v>0</v>
      </c>
      <c r="AB59" s="87"/>
      <c r="AC59" s="81"/>
      <c r="AD59" s="82">
        <v>2</v>
      </c>
      <c r="AE59" s="62">
        <f>IF(U59-AD59&gt;0.1,U59-AD59,IF(U59-AD59&lt;=0.1,0.1))</f>
        <v>2.5</v>
      </c>
      <c r="AF59" s="45" t="str">
        <f t="shared" si="7"/>
        <v>B</v>
      </c>
      <c r="AG59" s="46" t="s">
        <v>84</v>
      </c>
      <c r="AH59" s="46" t="s">
        <v>84</v>
      </c>
      <c r="AI59" s="46" t="s">
        <v>84</v>
      </c>
      <c r="AJ59" s="46" t="s">
        <v>84</v>
      </c>
      <c r="AK59" s="46" t="s">
        <v>186</v>
      </c>
      <c r="AL59" s="46" t="s">
        <v>84</v>
      </c>
      <c r="AM59" s="46" t="s">
        <v>84</v>
      </c>
      <c r="AN59" s="46" t="s">
        <v>84</v>
      </c>
      <c r="AO59" s="46" t="s">
        <v>84</v>
      </c>
      <c r="AP59" s="46" t="s">
        <v>84</v>
      </c>
      <c r="AQ59" s="46" t="s">
        <v>84</v>
      </c>
      <c r="AR59" s="46" t="s">
        <v>84</v>
      </c>
      <c r="AS59" s="46" t="s">
        <v>84</v>
      </c>
      <c r="AT59" s="47"/>
      <c r="AU59" s="47"/>
      <c r="AV59" s="47"/>
      <c r="AW59" s="45"/>
    </row>
    <row r="60" spans="1:49" ht="105.6" customHeight="1" x14ac:dyDescent="0.25">
      <c r="A60" s="72" t="s">
        <v>275</v>
      </c>
      <c r="B60" s="44" t="str">
        <f>+B59</f>
        <v>Gestione patrimonio</v>
      </c>
      <c r="C60" s="44" t="s">
        <v>278</v>
      </c>
      <c r="D60" s="43" t="s">
        <v>332</v>
      </c>
      <c r="E60" s="43"/>
      <c r="F60" s="40" t="str">
        <f>+F59</f>
        <v>AU RT RA</v>
      </c>
      <c r="G60" s="39" t="str">
        <f t="shared" si="28"/>
        <v>Collettività</v>
      </c>
      <c r="H60" s="39" t="s">
        <v>65</v>
      </c>
      <c r="I60" s="39" t="s">
        <v>65</v>
      </c>
      <c r="J60" s="39" t="s">
        <v>65</v>
      </c>
      <c r="K60" s="42" t="s">
        <v>66</v>
      </c>
      <c r="L60" s="80">
        <v>1</v>
      </c>
      <c r="M60" s="81">
        <v>3</v>
      </c>
      <c r="N60" s="81">
        <v>3</v>
      </c>
      <c r="O60" s="81">
        <v>1</v>
      </c>
      <c r="P60" s="81">
        <v>1</v>
      </c>
      <c r="Q60" s="82">
        <f t="shared" si="3"/>
        <v>1.8</v>
      </c>
      <c r="R60" s="81">
        <v>3</v>
      </c>
      <c r="S60" s="81">
        <v>2</v>
      </c>
      <c r="T60" s="82">
        <f t="shared" si="4"/>
        <v>2.5</v>
      </c>
      <c r="U60" s="60">
        <f t="shared" si="5"/>
        <v>4.5</v>
      </c>
      <c r="V60" s="45" t="str">
        <f t="shared" si="6"/>
        <v>B</v>
      </c>
      <c r="W60" s="81" t="s">
        <v>187</v>
      </c>
      <c r="X60" s="87" t="s">
        <v>157</v>
      </c>
      <c r="Y60" s="95" t="s">
        <v>84</v>
      </c>
      <c r="Z60" s="81">
        <v>5</v>
      </c>
      <c r="AA60" s="81">
        <v>0</v>
      </c>
      <c r="AB60" s="87"/>
      <c r="AC60" s="81"/>
      <c r="AD60" s="82">
        <v>2</v>
      </c>
      <c r="AE60" s="62">
        <f>IF(U60-AD60&gt;0.1,U60-AD60,IF(U60-AD60&lt;=0.1,0.1))</f>
        <v>2.5</v>
      </c>
      <c r="AF60" s="45" t="str">
        <f t="shared" ref="AF60" si="29">IF(AE60="","",IF(AE60&gt;16,"A",IF(AE60&gt;5,"M",IF(AE60&gt;2,"B","R"))))</f>
        <v>B</v>
      </c>
      <c r="AG60" s="46" t="s">
        <v>84</v>
      </c>
      <c r="AH60" s="46" t="s">
        <v>84</v>
      </c>
      <c r="AI60" s="46" t="s">
        <v>84</v>
      </c>
      <c r="AJ60" s="46" t="s">
        <v>84</v>
      </c>
      <c r="AK60" s="46" t="str">
        <f>+AK59</f>
        <v>Verifica da parte del RPCT</v>
      </c>
      <c r="AL60" s="46" t="s">
        <v>84</v>
      </c>
      <c r="AM60" s="46" t="s">
        <v>84</v>
      </c>
      <c r="AN60" s="46" t="s">
        <v>84</v>
      </c>
      <c r="AO60" s="46" t="s">
        <v>84</v>
      </c>
      <c r="AP60" s="46" t="s">
        <v>84</v>
      </c>
      <c r="AQ60" s="46" t="s">
        <v>84</v>
      </c>
      <c r="AR60" s="46" t="s">
        <v>84</v>
      </c>
      <c r="AS60" s="46" t="s">
        <v>84</v>
      </c>
      <c r="AT60" s="47"/>
      <c r="AU60" s="47"/>
      <c r="AV60" s="47"/>
      <c r="AW60" s="102" t="str">
        <f>+AW29</f>
        <v>Opportunità effettuazione verifiche in campo</v>
      </c>
    </row>
    <row r="61" spans="1:49" ht="48" x14ac:dyDescent="0.25">
      <c r="A61" s="72" t="s">
        <v>275</v>
      </c>
      <c r="B61" s="44" t="str">
        <f>+B60</f>
        <v>Gestione patrimonio</v>
      </c>
      <c r="C61" s="44" t="s">
        <v>333</v>
      </c>
      <c r="D61" s="43" t="s">
        <v>334</v>
      </c>
      <c r="E61" s="43"/>
      <c r="F61" s="40" t="str">
        <f>+F60</f>
        <v>AU RT RA</v>
      </c>
      <c r="G61" s="39" t="str">
        <f t="shared" si="28"/>
        <v>Collettività</v>
      </c>
      <c r="H61" s="39" t="s">
        <v>65</v>
      </c>
      <c r="I61" s="39" t="s">
        <v>65</v>
      </c>
      <c r="J61" s="39" t="s">
        <v>65</v>
      </c>
      <c r="K61" s="42" t="s">
        <v>66</v>
      </c>
      <c r="L61" s="80">
        <v>1</v>
      </c>
      <c r="M61" s="81">
        <v>3</v>
      </c>
      <c r="N61" s="81">
        <v>3</v>
      </c>
      <c r="O61" s="81">
        <v>1</v>
      </c>
      <c r="P61" s="81">
        <v>1</v>
      </c>
      <c r="Q61" s="82">
        <f t="shared" si="3"/>
        <v>1.8</v>
      </c>
      <c r="R61" s="81">
        <v>3</v>
      </c>
      <c r="S61" s="81">
        <v>2</v>
      </c>
      <c r="T61" s="82">
        <f t="shared" si="4"/>
        <v>2.5</v>
      </c>
      <c r="U61" s="60">
        <f t="shared" si="5"/>
        <v>4.5</v>
      </c>
      <c r="V61" s="45" t="str">
        <f t="shared" si="6"/>
        <v>B</v>
      </c>
      <c r="W61" s="81" t="s">
        <v>157</v>
      </c>
      <c r="X61" s="87"/>
      <c r="Y61" s="95" t="s">
        <v>84</v>
      </c>
      <c r="Z61" s="81">
        <v>5</v>
      </c>
      <c r="AA61" s="81">
        <v>0</v>
      </c>
      <c r="AB61" s="87"/>
      <c r="AC61" s="81"/>
      <c r="AD61" s="82">
        <v>0</v>
      </c>
      <c r="AE61" s="62">
        <f>IF(U61-AD61&gt;0.1,U61-AD61,IF(U61-AD61&lt;=0.1,0.1))</f>
        <v>4.5</v>
      </c>
      <c r="AF61" s="45" t="str">
        <f t="shared" ref="AF61:AF62" si="30">IF(AE61="","",IF(AE61&gt;16,"A",IF(AE61&gt;5,"M",IF(AE61&gt;2,"B","R"))))</f>
        <v>B</v>
      </c>
      <c r="AG61" s="46" t="s">
        <v>84</v>
      </c>
      <c r="AH61" s="46" t="s">
        <v>84</v>
      </c>
      <c r="AI61" s="46" t="s">
        <v>84</v>
      </c>
      <c r="AJ61" s="46" t="s">
        <v>84</v>
      </c>
      <c r="AK61" s="46" t="str">
        <f>+AK60</f>
        <v>Verifica da parte del RPCT</v>
      </c>
      <c r="AL61" s="46" t="s">
        <v>84</v>
      </c>
      <c r="AM61" s="46" t="s">
        <v>84</v>
      </c>
      <c r="AN61" s="46" t="s">
        <v>84</v>
      </c>
      <c r="AO61" s="46" t="s">
        <v>84</v>
      </c>
      <c r="AP61" s="46" t="s">
        <v>84</v>
      </c>
      <c r="AQ61" s="46" t="s">
        <v>84</v>
      </c>
      <c r="AR61" s="46" t="s">
        <v>84</v>
      </c>
      <c r="AS61" s="46" t="s">
        <v>84</v>
      </c>
      <c r="AT61" s="47"/>
      <c r="AU61" s="47"/>
      <c r="AV61" s="47"/>
      <c r="AW61" s="45"/>
    </row>
    <row r="62" spans="1:49" ht="52.15" customHeight="1" x14ac:dyDescent="0.25">
      <c r="A62" s="72" t="s">
        <v>275</v>
      </c>
      <c r="B62" s="44" t="str">
        <f>+B61</f>
        <v>Gestione patrimonio</v>
      </c>
      <c r="C62" s="44" t="s">
        <v>279</v>
      </c>
      <c r="D62" s="43" t="s">
        <v>335</v>
      </c>
      <c r="E62" s="43"/>
      <c r="F62" s="40" t="str">
        <f>+F61</f>
        <v>AU RT RA</v>
      </c>
      <c r="G62" s="39" t="str">
        <f t="shared" si="28"/>
        <v>Collettività</v>
      </c>
      <c r="H62" s="39" t="s">
        <v>65</v>
      </c>
      <c r="I62" s="39" t="s">
        <v>65</v>
      </c>
      <c r="J62" s="39" t="s">
        <v>65</v>
      </c>
      <c r="K62" s="42" t="s">
        <v>66</v>
      </c>
      <c r="L62" s="80">
        <v>1</v>
      </c>
      <c r="M62" s="81">
        <v>5</v>
      </c>
      <c r="N62" s="81">
        <v>3</v>
      </c>
      <c r="O62" s="81">
        <v>1</v>
      </c>
      <c r="P62" s="81">
        <v>1</v>
      </c>
      <c r="Q62" s="82">
        <f t="shared" si="3"/>
        <v>2.2000000000000002</v>
      </c>
      <c r="R62" s="81">
        <v>1</v>
      </c>
      <c r="S62" s="81">
        <v>1</v>
      </c>
      <c r="T62" s="82">
        <f t="shared" si="4"/>
        <v>1</v>
      </c>
      <c r="U62" s="60">
        <f t="shared" si="5"/>
        <v>2.2000000000000002</v>
      </c>
      <c r="V62" s="45" t="str">
        <f t="shared" si="6"/>
        <v>B</v>
      </c>
      <c r="W62" s="81" t="s">
        <v>157</v>
      </c>
      <c r="X62" s="87"/>
      <c r="Y62" s="95" t="s">
        <v>84</v>
      </c>
      <c r="Z62" s="81">
        <v>5</v>
      </c>
      <c r="AA62" s="81">
        <v>0</v>
      </c>
      <c r="AB62" s="87"/>
      <c r="AC62" s="81"/>
      <c r="AD62" s="82">
        <v>0</v>
      </c>
      <c r="AE62" s="62">
        <f>IF(U62-AD62&gt;0.1,U62-AD62,IF(U62-AD62&lt;=0.1,0.1))</f>
        <v>2.2000000000000002</v>
      </c>
      <c r="AF62" s="45" t="str">
        <f t="shared" si="30"/>
        <v>B</v>
      </c>
      <c r="AG62" s="46" t="s">
        <v>84</v>
      </c>
      <c r="AH62" s="46" t="s">
        <v>84</v>
      </c>
      <c r="AI62" s="46" t="s">
        <v>84</v>
      </c>
      <c r="AJ62" s="46" t="s">
        <v>84</v>
      </c>
      <c r="AK62" s="46" t="str">
        <f>+AK61</f>
        <v>Verifica da parte del RPCT</v>
      </c>
      <c r="AL62" s="46" t="s">
        <v>84</v>
      </c>
      <c r="AM62" s="46" t="s">
        <v>84</v>
      </c>
      <c r="AN62" s="46" t="s">
        <v>84</v>
      </c>
      <c r="AO62" s="46" t="s">
        <v>84</v>
      </c>
      <c r="AP62" s="46" t="s">
        <v>84</v>
      </c>
      <c r="AQ62" s="46" t="s">
        <v>84</v>
      </c>
      <c r="AR62" s="46" t="s">
        <v>84</v>
      </c>
      <c r="AS62" s="46" t="s">
        <v>84</v>
      </c>
      <c r="AT62" s="47"/>
      <c r="AU62" s="47"/>
      <c r="AV62" s="47"/>
      <c r="AW62" s="45"/>
    </row>
    <row r="63" spans="1:49" ht="36" x14ac:dyDescent="0.25">
      <c r="A63" s="72" t="s">
        <v>275</v>
      </c>
      <c r="B63" s="44" t="str">
        <f>+B62</f>
        <v>Gestione patrimonio</v>
      </c>
      <c r="C63" s="44" t="s">
        <v>280</v>
      </c>
      <c r="D63" s="43" t="s">
        <v>336</v>
      </c>
      <c r="E63" s="43"/>
      <c r="F63" s="40" t="s">
        <v>340</v>
      </c>
      <c r="G63" s="41" t="str">
        <f t="shared" si="28"/>
        <v>Collettività</v>
      </c>
      <c r="H63" s="39"/>
      <c r="I63" s="39"/>
      <c r="J63" s="39" t="s">
        <v>66</v>
      </c>
      <c r="K63" s="42"/>
      <c r="L63" s="80">
        <v>1</v>
      </c>
      <c r="M63" s="81">
        <v>3</v>
      </c>
      <c r="N63" s="81">
        <v>3</v>
      </c>
      <c r="O63" s="81">
        <v>1</v>
      </c>
      <c r="P63" s="81"/>
      <c r="Q63" s="82">
        <f t="shared" si="3"/>
        <v>1.8</v>
      </c>
      <c r="R63" s="81">
        <v>2</v>
      </c>
      <c r="S63" s="81">
        <v>2</v>
      </c>
      <c r="T63" s="82">
        <f t="shared" si="4"/>
        <v>2</v>
      </c>
      <c r="U63" s="60">
        <f t="shared" si="5"/>
        <v>3.6</v>
      </c>
      <c r="V63" s="45" t="str">
        <f t="shared" si="6"/>
        <v>B</v>
      </c>
      <c r="W63" s="81"/>
      <c r="X63" s="87"/>
      <c r="Y63" s="95"/>
      <c r="Z63" s="81"/>
      <c r="AA63" s="81"/>
      <c r="AB63" s="87"/>
      <c r="AC63" s="81" t="s">
        <v>415</v>
      </c>
      <c r="AD63" s="82">
        <v>1</v>
      </c>
      <c r="AE63" s="62">
        <f t="shared" ref="AE63:AE69" si="31">IF(U63-AD63&gt;0.1,U63-AD63,IF(U63-AD63&lt;=0.1,0.1))</f>
        <v>2.6</v>
      </c>
      <c r="AF63" s="45" t="str">
        <f t="shared" ref="AF63:AF69" si="32">IF(AE63="","",IF(AE63&gt;16,"A",IF(AE63&gt;5,"M",IF(AE63&gt;2,"B","R"))))</f>
        <v>B</v>
      </c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7"/>
      <c r="AU63" s="47"/>
      <c r="AV63" s="47"/>
      <c r="AW63" s="45"/>
    </row>
    <row r="64" spans="1:49" ht="88.9" customHeight="1" x14ac:dyDescent="0.25">
      <c r="A64" s="73" t="s">
        <v>281</v>
      </c>
      <c r="B64" s="44" t="s">
        <v>284</v>
      </c>
      <c r="C64" s="44" t="str">
        <f>+B64</f>
        <v>Gestione controlli, verifiche, ispezioni e sanzioni da Pubbliche amministrazioni ed Enti terzi</v>
      </c>
      <c r="D64" s="54" t="s">
        <v>337</v>
      </c>
      <c r="E64" s="54"/>
      <c r="F64" s="40" t="s">
        <v>370</v>
      </c>
      <c r="G64" s="41" t="str">
        <f t="shared" si="28"/>
        <v>Collettività</v>
      </c>
      <c r="H64" s="39"/>
      <c r="I64" s="39"/>
      <c r="J64" s="39" t="s">
        <v>66</v>
      </c>
      <c r="K64" s="42"/>
      <c r="L64" s="80">
        <v>1</v>
      </c>
      <c r="M64" s="81">
        <v>5</v>
      </c>
      <c r="N64" s="81">
        <v>3</v>
      </c>
      <c r="O64" s="81">
        <v>1</v>
      </c>
      <c r="P64" s="81"/>
      <c r="Q64" s="82">
        <f t="shared" si="3"/>
        <v>2.2000000000000002</v>
      </c>
      <c r="R64" s="81">
        <v>3</v>
      </c>
      <c r="S64" s="81">
        <v>4</v>
      </c>
      <c r="T64" s="82">
        <f t="shared" si="4"/>
        <v>3.5</v>
      </c>
      <c r="U64" s="60">
        <f t="shared" si="5"/>
        <v>7.7000000000000011</v>
      </c>
      <c r="V64" s="45" t="str">
        <f t="shared" si="6"/>
        <v>M</v>
      </c>
      <c r="W64" s="81"/>
      <c r="X64" s="87"/>
      <c r="Y64" s="95"/>
      <c r="Z64" s="81"/>
      <c r="AA64" s="81"/>
      <c r="AB64" s="87"/>
      <c r="AC64" s="81" t="s">
        <v>416</v>
      </c>
      <c r="AD64" s="82">
        <v>2</v>
      </c>
      <c r="AE64" s="62">
        <f t="shared" si="31"/>
        <v>5.7000000000000011</v>
      </c>
      <c r="AF64" s="45" t="str">
        <f t="shared" si="32"/>
        <v>M</v>
      </c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7"/>
      <c r="AU64" s="47"/>
      <c r="AV64" s="47"/>
      <c r="AW64" s="45"/>
    </row>
    <row r="65" spans="1:49" ht="78" customHeight="1" x14ac:dyDescent="0.25">
      <c r="A65" s="73" t="s">
        <v>281</v>
      </c>
      <c r="B65" s="38" t="s">
        <v>60</v>
      </c>
      <c r="C65" s="44" t="s">
        <v>170</v>
      </c>
      <c r="D65" s="48" t="s">
        <v>68</v>
      </c>
      <c r="E65" s="48"/>
      <c r="F65" s="40" t="str">
        <f>+F64</f>
        <v>AU e delegati</v>
      </c>
      <c r="G65" s="41" t="str">
        <f t="shared" si="28"/>
        <v>Collettività</v>
      </c>
      <c r="H65" s="39"/>
      <c r="I65" s="39"/>
      <c r="J65" s="39" t="s">
        <v>66</v>
      </c>
      <c r="K65" s="42"/>
      <c r="L65" s="80">
        <v>1</v>
      </c>
      <c r="M65" s="81">
        <v>3</v>
      </c>
      <c r="N65" s="81">
        <v>3</v>
      </c>
      <c r="O65" s="81">
        <v>1</v>
      </c>
      <c r="P65" s="81"/>
      <c r="Q65" s="82">
        <f t="shared" si="3"/>
        <v>1.8</v>
      </c>
      <c r="R65" s="81">
        <v>1</v>
      </c>
      <c r="S65" s="81">
        <v>2</v>
      </c>
      <c r="T65" s="82">
        <f t="shared" si="4"/>
        <v>1.5</v>
      </c>
      <c r="U65" s="60">
        <f t="shared" si="5"/>
        <v>2.7</v>
      </c>
      <c r="V65" s="45" t="str">
        <f t="shared" si="6"/>
        <v>B</v>
      </c>
      <c r="W65" s="81"/>
      <c r="X65" s="87"/>
      <c r="Y65" s="95"/>
      <c r="Z65" s="81"/>
      <c r="AA65" s="81"/>
      <c r="AB65" s="87"/>
      <c r="AC65" s="81"/>
      <c r="AD65" s="82">
        <v>0</v>
      </c>
      <c r="AE65" s="62">
        <f t="shared" si="31"/>
        <v>2.7</v>
      </c>
      <c r="AF65" s="45" t="str">
        <f t="shared" si="32"/>
        <v>B</v>
      </c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7"/>
      <c r="AU65" s="47"/>
      <c r="AV65" s="47"/>
      <c r="AW65" s="45"/>
    </row>
    <row r="66" spans="1:49" ht="117" customHeight="1" x14ac:dyDescent="0.25">
      <c r="A66" s="74" t="s">
        <v>283</v>
      </c>
      <c r="B66" s="44" t="s">
        <v>282</v>
      </c>
      <c r="C66" s="44" t="s">
        <v>235</v>
      </c>
      <c r="D66" s="48" t="s">
        <v>100</v>
      </c>
      <c r="E66" s="48"/>
      <c r="F66" s="40" t="s">
        <v>371</v>
      </c>
      <c r="G66" s="39" t="s">
        <v>67</v>
      </c>
      <c r="H66" s="41" t="s">
        <v>65</v>
      </c>
      <c r="I66" s="41" t="s">
        <v>65</v>
      </c>
      <c r="J66" s="41" t="s">
        <v>65</v>
      </c>
      <c r="K66" s="42" t="s">
        <v>66</v>
      </c>
      <c r="L66" s="81">
        <v>1</v>
      </c>
      <c r="M66" s="81">
        <v>1</v>
      </c>
      <c r="N66" s="81">
        <v>3</v>
      </c>
      <c r="O66" s="81">
        <v>1</v>
      </c>
      <c r="P66" s="81">
        <v>1</v>
      </c>
      <c r="Q66" s="82">
        <f t="shared" si="3"/>
        <v>1.4000000000000001</v>
      </c>
      <c r="R66" s="81">
        <v>2</v>
      </c>
      <c r="S66" s="81">
        <v>3</v>
      </c>
      <c r="T66" s="82">
        <f t="shared" si="4"/>
        <v>2.5</v>
      </c>
      <c r="U66" s="60">
        <f t="shared" si="5"/>
        <v>3.5000000000000004</v>
      </c>
      <c r="V66" s="45" t="str">
        <f t="shared" si="6"/>
        <v>B</v>
      </c>
      <c r="W66" s="81" t="s">
        <v>157</v>
      </c>
      <c r="X66" s="87"/>
      <c r="Y66" s="95" t="s">
        <v>84</v>
      </c>
      <c r="Z66" s="81">
        <v>8</v>
      </c>
      <c r="AA66" s="81">
        <v>0</v>
      </c>
      <c r="AB66" s="87" t="s">
        <v>187</v>
      </c>
      <c r="AC66" s="81" t="s">
        <v>409</v>
      </c>
      <c r="AD66" s="82">
        <v>2</v>
      </c>
      <c r="AE66" s="62">
        <f t="shared" si="31"/>
        <v>1.5000000000000004</v>
      </c>
      <c r="AF66" s="45" t="str">
        <f t="shared" si="32"/>
        <v>R</v>
      </c>
      <c r="AG66" s="46" t="s">
        <v>84</v>
      </c>
      <c r="AH66" s="46" t="s">
        <v>84</v>
      </c>
      <c r="AI66" s="46" t="s">
        <v>84</v>
      </c>
      <c r="AJ66" s="46" t="s">
        <v>84</v>
      </c>
      <c r="AK66" s="46" t="s">
        <v>84</v>
      </c>
      <c r="AL66" s="46" t="s">
        <v>84</v>
      </c>
      <c r="AM66" s="46" t="s">
        <v>84</v>
      </c>
      <c r="AN66" s="46" t="s">
        <v>84</v>
      </c>
      <c r="AO66" s="46" t="s">
        <v>84</v>
      </c>
      <c r="AP66" s="46" t="s">
        <v>84</v>
      </c>
      <c r="AQ66" s="46" t="s">
        <v>84</v>
      </c>
      <c r="AR66" s="46" t="s">
        <v>84</v>
      </c>
      <c r="AS66" s="46" t="s">
        <v>84</v>
      </c>
      <c r="AT66" s="47" t="s">
        <v>90</v>
      </c>
      <c r="AU66" s="47" t="s">
        <v>82</v>
      </c>
      <c r="AV66" s="47" t="s">
        <v>87</v>
      </c>
      <c r="AW66" s="45"/>
    </row>
    <row r="67" spans="1:49" ht="114.6" customHeight="1" x14ac:dyDescent="0.25">
      <c r="A67" s="74" t="s">
        <v>283</v>
      </c>
      <c r="B67" s="44" t="s">
        <v>282</v>
      </c>
      <c r="C67" s="44" t="s">
        <v>237</v>
      </c>
      <c r="D67" s="48" t="s">
        <v>174</v>
      </c>
      <c r="E67" s="48"/>
      <c r="F67" s="40" t="s">
        <v>371</v>
      </c>
      <c r="G67" s="39" t="s">
        <v>67</v>
      </c>
      <c r="H67" s="41" t="s">
        <v>65</v>
      </c>
      <c r="I67" s="41" t="s">
        <v>65</v>
      </c>
      <c r="J67" s="41" t="s">
        <v>65</v>
      </c>
      <c r="K67" s="42" t="s">
        <v>66</v>
      </c>
      <c r="L67" s="81">
        <v>1</v>
      </c>
      <c r="M67" s="81">
        <v>1</v>
      </c>
      <c r="N67" s="81">
        <v>3</v>
      </c>
      <c r="O67" s="81">
        <v>1</v>
      </c>
      <c r="P67" s="81">
        <v>1</v>
      </c>
      <c r="Q67" s="82">
        <f t="shared" si="3"/>
        <v>1.4000000000000001</v>
      </c>
      <c r="R67" s="81">
        <v>2</v>
      </c>
      <c r="S67" s="81">
        <v>3</v>
      </c>
      <c r="T67" s="82">
        <f t="shared" si="4"/>
        <v>2.5</v>
      </c>
      <c r="U67" s="60">
        <f t="shared" si="5"/>
        <v>3.5000000000000004</v>
      </c>
      <c r="V67" s="45" t="str">
        <f t="shared" si="6"/>
        <v>B</v>
      </c>
      <c r="W67" s="81" t="s">
        <v>157</v>
      </c>
      <c r="X67" s="87"/>
      <c r="Y67" s="95" t="s">
        <v>84</v>
      </c>
      <c r="Z67" s="81">
        <v>7</v>
      </c>
      <c r="AA67" s="81">
        <v>0</v>
      </c>
      <c r="AB67" s="87" t="s">
        <v>187</v>
      </c>
      <c r="AC67" s="81" t="str">
        <f>+AC66</f>
        <v>Autodichiarazione</v>
      </c>
      <c r="AD67" s="82">
        <v>2</v>
      </c>
      <c r="AE67" s="62">
        <f t="shared" si="31"/>
        <v>1.5000000000000004</v>
      </c>
      <c r="AF67" s="45" t="str">
        <f t="shared" si="32"/>
        <v>R</v>
      </c>
      <c r="AG67" s="46" t="s">
        <v>84</v>
      </c>
      <c r="AH67" s="46" t="s">
        <v>84</v>
      </c>
      <c r="AI67" s="46" t="s">
        <v>84</v>
      </c>
      <c r="AJ67" s="46" t="s">
        <v>84</v>
      </c>
      <c r="AK67" s="46" t="s">
        <v>84</v>
      </c>
      <c r="AL67" s="46" t="s">
        <v>84</v>
      </c>
      <c r="AM67" s="46" t="s">
        <v>84</v>
      </c>
      <c r="AN67" s="46" t="s">
        <v>84</v>
      </c>
      <c r="AO67" s="46" t="s">
        <v>84</v>
      </c>
      <c r="AP67" s="46" t="s">
        <v>84</v>
      </c>
      <c r="AQ67" s="46" t="s">
        <v>84</v>
      </c>
      <c r="AR67" s="46" t="s">
        <v>84</v>
      </c>
      <c r="AS67" s="46" t="s">
        <v>84</v>
      </c>
      <c r="AT67" s="47"/>
      <c r="AU67" s="47"/>
      <c r="AV67" s="47"/>
      <c r="AW67" s="45"/>
    </row>
    <row r="68" spans="1:49" ht="117" customHeight="1" x14ac:dyDescent="0.25">
      <c r="A68" s="74" t="s">
        <v>283</v>
      </c>
      <c r="B68" s="44" t="s">
        <v>282</v>
      </c>
      <c r="C68" s="44" t="s">
        <v>236</v>
      </c>
      <c r="D68" s="48" t="s">
        <v>174</v>
      </c>
      <c r="E68" s="101" t="s">
        <v>385</v>
      </c>
      <c r="F68" s="40" t="str">
        <f>+F67</f>
        <v>RPCT AU</v>
      </c>
      <c r="G68" s="39" t="s">
        <v>67</v>
      </c>
      <c r="H68" s="41" t="s">
        <v>65</v>
      </c>
      <c r="I68" s="41" t="s">
        <v>65</v>
      </c>
      <c r="J68" s="41" t="s">
        <v>65</v>
      </c>
      <c r="K68" s="42" t="s">
        <v>66</v>
      </c>
      <c r="L68" s="81">
        <v>0</v>
      </c>
      <c r="M68" s="81">
        <v>0</v>
      </c>
      <c r="N68" s="81">
        <v>0</v>
      </c>
      <c r="O68" s="81">
        <v>0</v>
      </c>
      <c r="P68" s="81">
        <v>1</v>
      </c>
      <c r="Q68" s="82">
        <f t="shared" si="3"/>
        <v>0</v>
      </c>
      <c r="R68" s="81">
        <v>0</v>
      </c>
      <c r="S68" s="81">
        <v>0</v>
      </c>
      <c r="T68" s="82">
        <f t="shared" si="4"/>
        <v>0</v>
      </c>
      <c r="U68" s="60">
        <f t="shared" si="5"/>
        <v>0</v>
      </c>
      <c r="V68" s="45" t="str">
        <f t="shared" si="6"/>
        <v>R</v>
      </c>
      <c r="W68" s="81" t="s">
        <v>157</v>
      </c>
      <c r="X68" s="87"/>
      <c r="Y68" s="95" t="s">
        <v>84</v>
      </c>
      <c r="Z68" s="81">
        <v>7</v>
      </c>
      <c r="AA68" s="81">
        <v>0</v>
      </c>
      <c r="AB68" s="87" t="s">
        <v>157</v>
      </c>
      <c r="AC68" s="81"/>
      <c r="AD68" s="82">
        <v>0</v>
      </c>
      <c r="AE68" s="62">
        <f t="shared" si="31"/>
        <v>0.1</v>
      </c>
      <c r="AF68" s="45" t="str">
        <f t="shared" si="32"/>
        <v>R</v>
      </c>
      <c r="AG68" s="46" t="s">
        <v>84</v>
      </c>
      <c r="AH68" s="46" t="s">
        <v>84</v>
      </c>
      <c r="AI68" s="46" t="s">
        <v>84</v>
      </c>
      <c r="AJ68" s="46" t="s">
        <v>84</v>
      </c>
      <c r="AK68" s="46" t="s">
        <v>84</v>
      </c>
      <c r="AL68" s="46" t="s">
        <v>84</v>
      </c>
      <c r="AM68" s="46" t="s">
        <v>84</v>
      </c>
      <c r="AN68" s="46" t="s">
        <v>84</v>
      </c>
      <c r="AO68" s="46" t="s">
        <v>84</v>
      </c>
      <c r="AP68" s="46" t="s">
        <v>84</v>
      </c>
      <c r="AQ68" s="46" t="s">
        <v>84</v>
      </c>
      <c r="AR68" s="46" t="s">
        <v>84</v>
      </c>
      <c r="AS68" s="46" t="s">
        <v>84</v>
      </c>
      <c r="AT68" s="47"/>
      <c r="AU68" s="47"/>
      <c r="AV68" s="47"/>
      <c r="AW68" s="45"/>
    </row>
    <row r="69" spans="1:49" ht="84" x14ac:dyDescent="0.25">
      <c r="A69" s="96" t="s">
        <v>290</v>
      </c>
      <c r="B69" s="38" t="s">
        <v>291</v>
      </c>
      <c r="C69" s="44" t="s">
        <v>289</v>
      </c>
      <c r="D69" s="43" t="s">
        <v>309</v>
      </c>
      <c r="E69" s="43"/>
      <c r="F69" s="40" t="s">
        <v>340</v>
      </c>
      <c r="G69" s="41" t="str">
        <f>+G64</f>
        <v>Collettività</v>
      </c>
      <c r="H69" s="39"/>
      <c r="I69" s="39"/>
      <c r="J69" s="41" t="s">
        <v>65</v>
      </c>
      <c r="K69" s="42"/>
      <c r="L69" s="80">
        <v>3</v>
      </c>
      <c r="M69" s="81">
        <v>5</v>
      </c>
      <c r="N69" s="81">
        <v>3</v>
      </c>
      <c r="O69" s="81">
        <v>1</v>
      </c>
      <c r="P69" s="81"/>
      <c r="Q69" s="82">
        <f t="shared" si="3"/>
        <v>3.0000000000000004</v>
      </c>
      <c r="R69" s="81">
        <v>2</v>
      </c>
      <c r="S69" s="81">
        <v>3</v>
      </c>
      <c r="T69" s="82">
        <f t="shared" si="4"/>
        <v>2.5</v>
      </c>
      <c r="U69" s="60">
        <f t="shared" si="5"/>
        <v>7.5000000000000009</v>
      </c>
      <c r="V69" s="45" t="str">
        <f t="shared" si="6"/>
        <v>M</v>
      </c>
      <c r="W69" s="81"/>
      <c r="X69" s="87"/>
      <c r="Y69" s="95"/>
      <c r="Z69" s="81"/>
      <c r="AA69" s="81"/>
      <c r="AB69" s="87"/>
      <c r="AC69" s="81" t="s">
        <v>416</v>
      </c>
      <c r="AD69" s="82">
        <v>2</v>
      </c>
      <c r="AE69" s="62">
        <f t="shared" si="31"/>
        <v>5.5000000000000009</v>
      </c>
      <c r="AF69" s="45" t="str">
        <f t="shared" si="32"/>
        <v>M</v>
      </c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7"/>
      <c r="AU69" s="47"/>
      <c r="AV69" s="47"/>
      <c r="AW69" s="45"/>
    </row>
    <row r="70" spans="1:49" x14ac:dyDescent="0.25">
      <c r="T70" s="89"/>
      <c r="U70" s="89"/>
      <c r="V70" s="89"/>
      <c r="AE70" s="24"/>
    </row>
    <row r="71" spans="1:49" x14ac:dyDescent="0.25">
      <c r="T71" s="89"/>
      <c r="U71" s="89"/>
      <c r="V71" s="89"/>
      <c r="AE71" s="24"/>
    </row>
    <row r="72" spans="1:49" x14ac:dyDescent="0.25">
      <c r="AE72" s="24"/>
    </row>
    <row r="73" spans="1:49" x14ac:dyDescent="0.25">
      <c r="AE73" s="24"/>
    </row>
    <row r="74" spans="1:49" x14ac:dyDescent="0.25">
      <c r="AE74" s="24"/>
    </row>
    <row r="75" spans="1:49" x14ac:dyDescent="0.25">
      <c r="AE75" s="24"/>
    </row>
    <row r="76" spans="1:49" x14ac:dyDescent="0.25">
      <c r="AE76" s="24"/>
    </row>
    <row r="77" spans="1:49" x14ac:dyDescent="0.25">
      <c r="AE77" s="24"/>
    </row>
    <row r="78" spans="1:49" x14ac:dyDescent="0.25">
      <c r="AE78" s="24"/>
    </row>
    <row r="79" spans="1:49" x14ac:dyDescent="0.25">
      <c r="AE79" s="24"/>
    </row>
    <row r="80" spans="1:49" x14ac:dyDescent="0.25">
      <c r="AE80" s="24"/>
    </row>
    <row r="81" spans="31:31" x14ac:dyDescent="0.25">
      <c r="AE81" s="24"/>
    </row>
    <row r="82" spans="31:31" x14ac:dyDescent="0.25">
      <c r="AE82" s="24"/>
    </row>
    <row r="83" spans="31:31" x14ac:dyDescent="0.25">
      <c r="AE83" s="24"/>
    </row>
    <row r="84" spans="31:31" x14ac:dyDescent="0.25">
      <c r="AE84" s="24"/>
    </row>
    <row r="85" spans="31:31" x14ac:dyDescent="0.25">
      <c r="AE85" s="24"/>
    </row>
    <row r="86" spans="31:31" x14ac:dyDescent="0.25">
      <c r="AE86" s="24"/>
    </row>
    <row r="87" spans="31:31" x14ac:dyDescent="0.25">
      <c r="AE87" s="24"/>
    </row>
    <row r="88" spans="31:31" x14ac:dyDescent="0.25">
      <c r="AE88" s="24"/>
    </row>
    <row r="89" spans="31:31" x14ac:dyDescent="0.25">
      <c r="AE89" s="24"/>
    </row>
    <row r="90" spans="31:31" x14ac:dyDescent="0.25">
      <c r="AE90" s="24"/>
    </row>
    <row r="91" spans="31:31" x14ac:dyDescent="0.25">
      <c r="AE91" s="24"/>
    </row>
    <row r="92" spans="31:31" x14ac:dyDescent="0.25">
      <c r="AE92" s="24"/>
    </row>
    <row r="93" spans="31:31" x14ac:dyDescent="0.25">
      <c r="AE93" s="24"/>
    </row>
    <row r="94" spans="31:31" x14ac:dyDescent="0.25">
      <c r="AE94" s="24"/>
    </row>
    <row r="95" spans="31:31" x14ac:dyDescent="0.25">
      <c r="AE95" s="24"/>
    </row>
    <row r="96" spans="31:31" x14ac:dyDescent="0.25">
      <c r="AE96" s="24"/>
    </row>
    <row r="97" spans="31:31" x14ac:dyDescent="0.25">
      <c r="AE97" s="24"/>
    </row>
    <row r="98" spans="31:31" x14ac:dyDescent="0.25">
      <c r="AE98" s="24"/>
    </row>
    <row r="99" spans="31:31" x14ac:dyDescent="0.25">
      <c r="AE99" s="24"/>
    </row>
    <row r="100" spans="31:31" x14ac:dyDescent="0.25">
      <c r="AE100" s="24"/>
    </row>
    <row r="101" spans="31:31" x14ac:dyDescent="0.25">
      <c r="AE101" s="24"/>
    </row>
    <row r="102" spans="31:31" x14ac:dyDescent="0.25">
      <c r="AE102" s="24"/>
    </row>
    <row r="103" spans="31:31" x14ac:dyDescent="0.25">
      <c r="AE103" s="24"/>
    </row>
    <row r="104" spans="31:31" x14ac:dyDescent="0.25">
      <c r="AE104" s="24"/>
    </row>
    <row r="105" spans="31:31" x14ac:dyDescent="0.25">
      <c r="AE105" s="24"/>
    </row>
    <row r="106" spans="31:31" x14ac:dyDescent="0.25">
      <c r="AE106" s="24"/>
    </row>
    <row r="107" spans="31:31" x14ac:dyDescent="0.25">
      <c r="AE107" s="24"/>
    </row>
    <row r="108" spans="31:31" x14ac:dyDescent="0.25">
      <c r="AE108" s="24"/>
    </row>
    <row r="109" spans="31:31" x14ac:dyDescent="0.25">
      <c r="AE109" s="24"/>
    </row>
    <row r="110" spans="31:31" x14ac:dyDescent="0.25">
      <c r="AE110" s="24"/>
    </row>
    <row r="111" spans="31:31" x14ac:dyDescent="0.25">
      <c r="AE111" s="24"/>
    </row>
    <row r="112" spans="31:31" x14ac:dyDescent="0.25">
      <c r="AE112" s="24"/>
    </row>
    <row r="113" spans="31:31" x14ac:dyDescent="0.25">
      <c r="AE113" s="24"/>
    </row>
    <row r="114" spans="31:31" x14ac:dyDescent="0.25">
      <c r="AE114" s="24"/>
    </row>
    <row r="115" spans="31:31" x14ac:dyDescent="0.25">
      <c r="AE115" s="24"/>
    </row>
    <row r="116" spans="31:31" x14ac:dyDescent="0.25">
      <c r="AE116" s="24"/>
    </row>
    <row r="117" spans="31:31" x14ac:dyDescent="0.25">
      <c r="AE117" s="24"/>
    </row>
    <row r="118" spans="31:31" x14ac:dyDescent="0.25">
      <c r="AE118" s="24"/>
    </row>
    <row r="119" spans="31:31" x14ac:dyDescent="0.25">
      <c r="AE119" s="24"/>
    </row>
    <row r="120" spans="31:31" x14ac:dyDescent="0.25">
      <c r="AE120" s="24"/>
    </row>
    <row r="121" spans="31:31" x14ac:dyDescent="0.25">
      <c r="AE121" s="24"/>
    </row>
    <row r="122" spans="31:31" x14ac:dyDescent="0.25">
      <c r="AE122" s="24"/>
    </row>
    <row r="123" spans="31:31" x14ac:dyDescent="0.25">
      <c r="AE123" s="24"/>
    </row>
    <row r="124" spans="31:31" x14ac:dyDescent="0.25">
      <c r="AE124" s="24"/>
    </row>
    <row r="125" spans="31:31" x14ac:dyDescent="0.25">
      <c r="AE125" s="24"/>
    </row>
    <row r="126" spans="31:31" x14ac:dyDescent="0.25">
      <c r="AE126" s="24"/>
    </row>
    <row r="127" spans="31:31" x14ac:dyDescent="0.25">
      <c r="AE127" s="24"/>
    </row>
    <row r="128" spans="31:31" x14ac:dyDescent="0.25">
      <c r="AE128" s="24"/>
    </row>
    <row r="129" spans="31:31" x14ac:dyDescent="0.25">
      <c r="AE129" s="24"/>
    </row>
    <row r="130" spans="31:31" x14ac:dyDescent="0.25">
      <c r="AE130" s="24"/>
    </row>
    <row r="131" spans="31:31" x14ac:dyDescent="0.25">
      <c r="AE131" s="24"/>
    </row>
    <row r="132" spans="31:31" x14ac:dyDescent="0.25">
      <c r="AE132" s="24"/>
    </row>
    <row r="133" spans="31:31" x14ac:dyDescent="0.25">
      <c r="AE133" s="24"/>
    </row>
    <row r="134" spans="31:31" x14ac:dyDescent="0.25">
      <c r="AE134" s="24"/>
    </row>
    <row r="135" spans="31:31" x14ac:dyDescent="0.25">
      <c r="AE135" s="24"/>
    </row>
    <row r="136" spans="31:31" x14ac:dyDescent="0.25">
      <c r="AE136" s="24"/>
    </row>
    <row r="137" spans="31:31" x14ac:dyDescent="0.25">
      <c r="AE137" s="24"/>
    </row>
    <row r="138" spans="31:31" x14ac:dyDescent="0.25">
      <c r="AE138" s="24"/>
    </row>
    <row r="139" spans="31:31" x14ac:dyDescent="0.25">
      <c r="AE139" s="24"/>
    </row>
    <row r="140" spans="31:31" x14ac:dyDescent="0.25">
      <c r="AE140" s="24"/>
    </row>
    <row r="141" spans="31:31" x14ac:dyDescent="0.25">
      <c r="AE141" s="24"/>
    </row>
    <row r="142" spans="31:31" x14ac:dyDescent="0.25">
      <c r="AE142" s="24"/>
    </row>
    <row r="143" spans="31:31" x14ac:dyDescent="0.25">
      <c r="AE143" s="24"/>
    </row>
    <row r="144" spans="31:31" x14ac:dyDescent="0.25">
      <c r="AE144" s="24"/>
    </row>
    <row r="145" spans="31:31" x14ac:dyDescent="0.25">
      <c r="AE145" s="24"/>
    </row>
    <row r="146" spans="31:31" x14ac:dyDescent="0.25">
      <c r="AE146" s="24"/>
    </row>
    <row r="147" spans="31:31" x14ac:dyDescent="0.25">
      <c r="AE147" s="24"/>
    </row>
    <row r="148" spans="31:31" x14ac:dyDescent="0.25">
      <c r="AE148" s="24"/>
    </row>
    <row r="149" spans="31:31" x14ac:dyDescent="0.25">
      <c r="AE149" s="24"/>
    </row>
    <row r="150" spans="31:31" x14ac:dyDescent="0.25">
      <c r="AE150" s="24"/>
    </row>
    <row r="151" spans="31:31" x14ac:dyDescent="0.25">
      <c r="AE151" s="24"/>
    </row>
    <row r="152" spans="31:31" x14ac:dyDescent="0.25">
      <c r="AE152" s="24"/>
    </row>
    <row r="153" spans="31:31" x14ac:dyDescent="0.25">
      <c r="AE153" s="24"/>
    </row>
    <row r="154" spans="31:31" x14ac:dyDescent="0.25">
      <c r="AE154" s="24"/>
    </row>
    <row r="155" spans="31:31" x14ac:dyDescent="0.25">
      <c r="AE155" s="24"/>
    </row>
    <row r="156" spans="31:31" x14ac:dyDescent="0.25">
      <c r="AE156" s="24"/>
    </row>
    <row r="157" spans="31:31" x14ac:dyDescent="0.25">
      <c r="AE157" s="24"/>
    </row>
    <row r="158" spans="31:31" x14ac:dyDescent="0.25">
      <c r="AE158" s="24"/>
    </row>
    <row r="159" spans="31:31" x14ac:dyDescent="0.25">
      <c r="AE159" s="24"/>
    </row>
    <row r="160" spans="31:31" x14ac:dyDescent="0.25">
      <c r="AE160" s="24"/>
    </row>
    <row r="161" spans="31:31" x14ac:dyDescent="0.25">
      <c r="AE161" s="24"/>
    </row>
    <row r="162" spans="31:31" x14ac:dyDescent="0.25">
      <c r="AE162" s="24"/>
    </row>
    <row r="163" spans="31:31" x14ac:dyDescent="0.25">
      <c r="AE163" s="24"/>
    </row>
    <row r="164" spans="31:31" x14ac:dyDescent="0.25">
      <c r="AE164" s="24"/>
    </row>
    <row r="165" spans="31:31" x14ac:dyDescent="0.25">
      <c r="AE165" s="24"/>
    </row>
    <row r="166" spans="31:31" x14ac:dyDescent="0.25">
      <c r="AE166" s="24"/>
    </row>
    <row r="167" spans="31:31" x14ac:dyDescent="0.25">
      <c r="AE167" s="24"/>
    </row>
    <row r="168" spans="31:31" x14ac:dyDescent="0.25">
      <c r="AE168" s="24"/>
    </row>
    <row r="169" spans="31:31" x14ac:dyDescent="0.25">
      <c r="AE169" s="24"/>
    </row>
    <row r="170" spans="31:31" x14ac:dyDescent="0.25">
      <c r="AE170" s="24"/>
    </row>
    <row r="171" spans="31:31" x14ac:dyDescent="0.25">
      <c r="AE171" s="24"/>
    </row>
    <row r="172" spans="31:31" x14ac:dyDescent="0.25">
      <c r="AE172" s="24"/>
    </row>
    <row r="173" spans="31:31" x14ac:dyDescent="0.25">
      <c r="AE173" s="24"/>
    </row>
    <row r="174" spans="31:31" x14ac:dyDescent="0.25">
      <c r="AE174" s="24"/>
    </row>
    <row r="175" spans="31:31" x14ac:dyDescent="0.25">
      <c r="AE175" s="24"/>
    </row>
    <row r="176" spans="31:31" x14ac:dyDescent="0.25">
      <c r="AE176" s="24"/>
    </row>
    <row r="177" spans="31:31" x14ac:dyDescent="0.25">
      <c r="AE177" s="24"/>
    </row>
    <row r="178" spans="31:31" x14ac:dyDescent="0.25">
      <c r="AE178" s="24"/>
    </row>
    <row r="179" spans="31:31" x14ac:dyDescent="0.25">
      <c r="AE179" s="24"/>
    </row>
    <row r="180" spans="31:31" x14ac:dyDescent="0.25">
      <c r="AE180" s="24"/>
    </row>
    <row r="181" spans="31:31" x14ac:dyDescent="0.25">
      <c r="AE181" s="24"/>
    </row>
    <row r="182" spans="31:31" x14ac:dyDescent="0.25">
      <c r="AE182" s="24"/>
    </row>
    <row r="183" spans="31:31" x14ac:dyDescent="0.25">
      <c r="AE183" s="24"/>
    </row>
    <row r="184" spans="31:31" x14ac:dyDescent="0.25">
      <c r="AE184" s="24"/>
    </row>
    <row r="185" spans="31:31" x14ac:dyDescent="0.25">
      <c r="AE185" s="24"/>
    </row>
    <row r="186" spans="31:31" x14ac:dyDescent="0.25">
      <c r="AE186" s="24"/>
    </row>
    <row r="187" spans="31:31" x14ac:dyDescent="0.25">
      <c r="AE187" s="24"/>
    </row>
    <row r="188" spans="31:31" x14ac:dyDescent="0.25">
      <c r="AE188" s="24"/>
    </row>
    <row r="189" spans="31:31" x14ac:dyDescent="0.25">
      <c r="AE189" s="24"/>
    </row>
    <row r="190" spans="31:31" x14ac:dyDescent="0.25">
      <c r="AE190" s="24"/>
    </row>
    <row r="191" spans="31:31" x14ac:dyDescent="0.25">
      <c r="AE191" s="24"/>
    </row>
    <row r="192" spans="31:31" x14ac:dyDescent="0.25">
      <c r="AE192" s="24"/>
    </row>
    <row r="193" spans="31:31" x14ac:dyDescent="0.25">
      <c r="AE193" s="24"/>
    </row>
    <row r="194" spans="31:31" x14ac:dyDescent="0.25">
      <c r="AE194" s="24"/>
    </row>
    <row r="195" spans="31:31" x14ac:dyDescent="0.25">
      <c r="AE195" s="24"/>
    </row>
    <row r="196" spans="31:31" x14ac:dyDescent="0.25">
      <c r="AE196" s="24"/>
    </row>
    <row r="197" spans="31:31" x14ac:dyDescent="0.25">
      <c r="AE197" s="24"/>
    </row>
    <row r="198" spans="31:31" x14ac:dyDescent="0.25">
      <c r="AE198" s="24"/>
    </row>
    <row r="199" spans="31:31" x14ac:dyDescent="0.25">
      <c r="AE199" s="24"/>
    </row>
    <row r="200" spans="31:31" x14ac:dyDescent="0.25">
      <c r="AE200" s="24"/>
    </row>
    <row r="201" spans="31:31" x14ac:dyDescent="0.25">
      <c r="AE201" s="24"/>
    </row>
    <row r="202" spans="31:31" x14ac:dyDescent="0.25">
      <c r="AE202" s="24"/>
    </row>
    <row r="203" spans="31:31" x14ac:dyDescent="0.25">
      <c r="AE203" s="24"/>
    </row>
    <row r="204" spans="31:31" x14ac:dyDescent="0.25">
      <c r="AE204" s="24"/>
    </row>
    <row r="205" spans="31:31" x14ac:dyDescent="0.25">
      <c r="AE205" s="24"/>
    </row>
    <row r="206" spans="31:31" x14ac:dyDescent="0.25">
      <c r="AE206" s="24"/>
    </row>
    <row r="207" spans="31:31" x14ac:dyDescent="0.25">
      <c r="AE207" s="24"/>
    </row>
    <row r="208" spans="31:31" x14ac:dyDescent="0.25">
      <c r="AE208" s="24"/>
    </row>
    <row r="209" spans="31:31" x14ac:dyDescent="0.25">
      <c r="AE209" s="24"/>
    </row>
    <row r="210" spans="31:31" x14ac:dyDescent="0.25">
      <c r="AE210" s="24"/>
    </row>
    <row r="211" spans="31:31" x14ac:dyDescent="0.25">
      <c r="AE211" s="24"/>
    </row>
    <row r="212" spans="31:31" x14ac:dyDescent="0.25">
      <c r="AE212" s="24"/>
    </row>
    <row r="213" spans="31:31" x14ac:dyDescent="0.25">
      <c r="AE213" s="24"/>
    </row>
    <row r="214" spans="31:31" x14ac:dyDescent="0.25">
      <c r="AE214" s="24"/>
    </row>
    <row r="215" spans="31:31" x14ac:dyDescent="0.25">
      <c r="AE215" s="24"/>
    </row>
    <row r="216" spans="31:31" x14ac:dyDescent="0.25">
      <c r="AE216" s="24"/>
    </row>
    <row r="217" spans="31:31" x14ac:dyDescent="0.25">
      <c r="AE217" s="24"/>
    </row>
    <row r="218" spans="31:31" x14ac:dyDescent="0.25">
      <c r="AE218" s="24"/>
    </row>
    <row r="219" spans="31:31" x14ac:dyDescent="0.25">
      <c r="AE219" s="24"/>
    </row>
    <row r="220" spans="31:31" x14ac:dyDescent="0.25">
      <c r="AE220" s="24"/>
    </row>
    <row r="221" spans="31:31" x14ac:dyDescent="0.25">
      <c r="AE221" s="24"/>
    </row>
    <row r="222" spans="31:31" x14ac:dyDescent="0.25">
      <c r="AE222" s="24"/>
    </row>
    <row r="223" spans="31:31" x14ac:dyDescent="0.25">
      <c r="AE223" s="24"/>
    </row>
    <row r="224" spans="31:31" x14ac:dyDescent="0.25">
      <c r="AE224" s="24"/>
    </row>
    <row r="225" spans="31:31" x14ac:dyDescent="0.25">
      <c r="AE225" s="24"/>
    </row>
    <row r="226" spans="31:31" x14ac:dyDescent="0.25">
      <c r="AE226" s="24"/>
    </row>
    <row r="227" spans="31:31" x14ac:dyDescent="0.25">
      <c r="AE227" s="24"/>
    </row>
    <row r="228" spans="31:31" x14ac:dyDescent="0.25">
      <c r="AE228" s="24"/>
    </row>
    <row r="229" spans="31:31" x14ac:dyDescent="0.25">
      <c r="AE229" s="24"/>
    </row>
    <row r="230" spans="31:31" x14ac:dyDescent="0.25">
      <c r="AE230" s="24"/>
    </row>
    <row r="231" spans="31:31" x14ac:dyDescent="0.25">
      <c r="AE231" s="24"/>
    </row>
    <row r="232" spans="31:31" x14ac:dyDescent="0.25">
      <c r="AE232" s="24"/>
    </row>
    <row r="233" spans="31:31" x14ac:dyDescent="0.25">
      <c r="AE233" s="24"/>
    </row>
    <row r="234" spans="31:31" x14ac:dyDescent="0.25">
      <c r="AE234" s="24"/>
    </row>
    <row r="235" spans="31:31" x14ac:dyDescent="0.25">
      <c r="AE235" s="24"/>
    </row>
    <row r="236" spans="31:31" x14ac:dyDescent="0.25">
      <c r="AE236" s="24"/>
    </row>
    <row r="237" spans="31:31" x14ac:dyDescent="0.25">
      <c r="AE237" s="24"/>
    </row>
    <row r="238" spans="31:31" x14ac:dyDescent="0.25">
      <c r="AE238" s="24"/>
    </row>
    <row r="239" spans="31:31" x14ac:dyDescent="0.25">
      <c r="AE239" s="24"/>
    </row>
    <row r="240" spans="31:31" x14ac:dyDescent="0.25">
      <c r="AE240" s="24"/>
    </row>
    <row r="241" spans="31:31" x14ac:dyDescent="0.25">
      <c r="AE241" s="24"/>
    </row>
    <row r="242" spans="31:31" x14ac:dyDescent="0.25">
      <c r="AE242" s="24"/>
    </row>
    <row r="243" spans="31:31" x14ac:dyDescent="0.25">
      <c r="AE243" s="24"/>
    </row>
    <row r="244" spans="31:31" x14ac:dyDescent="0.25">
      <c r="AE244" s="24"/>
    </row>
    <row r="245" spans="31:31" x14ac:dyDescent="0.25">
      <c r="AE245" s="24"/>
    </row>
    <row r="246" spans="31:31" x14ac:dyDescent="0.25">
      <c r="AE246" s="24"/>
    </row>
    <row r="247" spans="31:31" x14ac:dyDescent="0.25">
      <c r="AE247" s="24"/>
    </row>
    <row r="248" spans="31:31" x14ac:dyDescent="0.25">
      <c r="AE248" s="24"/>
    </row>
    <row r="249" spans="31:31" x14ac:dyDescent="0.25">
      <c r="AE249" s="24"/>
    </row>
    <row r="250" spans="31:31" x14ac:dyDescent="0.25">
      <c r="AE250" s="24"/>
    </row>
    <row r="251" spans="31:31" x14ac:dyDescent="0.25">
      <c r="AE251" s="24"/>
    </row>
    <row r="252" spans="31:31" x14ac:dyDescent="0.25">
      <c r="AE252" s="24"/>
    </row>
    <row r="253" spans="31:31" x14ac:dyDescent="0.25">
      <c r="AE253" s="24"/>
    </row>
    <row r="254" spans="31:31" x14ac:dyDescent="0.25">
      <c r="AE254" s="24"/>
    </row>
    <row r="255" spans="31:31" x14ac:dyDescent="0.25">
      <c r="AE255" s="24"/>
    </row>
    <row r="256" spans="31:31" x14ac:dyDescent="0.25">
      <c r="AE256" s="24"/>
    </row>
    <row r="257" spans="31:31" x14ac:dyDescent="0.25">
      <c r="AE257" s="24"/>
    </row>
    <row r="258" spans="31:31" x14ac:dyDescent="0.25">
      <c r="AE258" s="24"/>
    </row>
    <row r="259" spans="31:31" x14ac:dyDescent="0.25">
      <c r="AE259" s="24"/>
    </row>
    <row r="260" spans="31:31" x14ac:dyDescent="0.25">
      <c r="AE260" s="24"/>
    </row>
    <row r="261" spans="31:31" x14ac:dyDescent="0.25">
      <c r="AE261" s="24"/>
    </row>
    <row r="262" spans="31:31" x14ac:dyDescent="0.25">
      <c r="AE262" s="24"/>
    </row>
    <row r="263" spans="31:31" x14ac:dyDescent="0.25">
      <c r="AE263" s="24"/>
    </row>
    <row r="264" spans="31:31" x14ac:dyDescent="0.25">
      <c r="AE264" s="24"/>
    </row>
    <row r="265" spans="31:31" x14ac:dyDescent="0.25">
      <c r="AE265" s="24"/>
    </row>
    <row r="266" spans="31:31" x14ac:dyDescent="0.25">
      <c r="AE266" s="24"/>
    </row>
    <row r="267" spans="31:31" x14ac:dyDescent="0.25">
      <c r="AE267" s="24"/>
    </row>
    <row r="268" spans="31:31" x14ac:dyDescent="0.25">
      <c r="AE268" s="24"/>
    </row>
    <row r="269" spans="31:31" x14ac:dyDescent="0.25">
      <c r="AE269" s="24"/>
    </row>
    <row r="270" spans="31:31" x14ac:dyDescent="0.25">
      <c r="AE270" s="24"/>
    </row>
    <row r="271" spans="31:31" x14ac:dyDescent="0.25">
      <c r="AE271" s="24"/>
    </row>
    <row r="272" spans="31:31" x14ac:dyDescent="0.25">
      <c r="AE272" s="24"/>
    </row>
    <row r="273" spans="31:31" x14ac:dyDescent="0.25">
      <c r="AE273" s="24"/>
    </row>
    <row r="274" spans="31:31" x14ac:dyDescent="0.25">
      <c r="AE274" s="24"/>
    </row>
    <row r="275" spans="31:31" x14ac:dyDescent="0.25">
      <c r="AE275" s="24"/>
    </row>
    <row r="276" spans="31:31" x14ac:dyDescent="0.25">
      <c r="AE276" s="24"/>
    </row>
    <row r="277" spans="31:31" x14ac:dyDescent="0.25">
      <c r="AE277" s="24"/>
    </row>
    <row r="278" spans="31:31" x14ac:dyDescent="0.25">
      <c r="AE278" s="24"/>
    </row>
    <row r="279" spans="31:31" x14ac:dyDescent="0.25">
      <c r="AE279" s="24"/>
    </row>
    <row r="280" spans="31:31" x14ac:dyDescent="0.25">
      <c r="AE280" s="24"/>
    </row>
    <row r="281" spans="31:31" x14ac:dyDescent="0.25">
      <c r="AE281" s="24"/>
    </row>
    <row r="282" spans="31:31" x14ac:dyDescent="0.25">
      <c r="AE282" s="24"/>
    </row>
    <row r="283" spans="31:31" x14ac:dyDescent="0.25">
      <c r="AE283" s="24"/>
    </row>
    <row r="284" spans="31:31" x14ac:dyDescent="0.25">
      <c r="AE284" s="24"/>
    </row>
    <row r="285" spans="31:31" x14ac:dyDescent="0.25">
      <c r="AE285" s="24"/>
    </row>
    <row r="286" spans="31:31" x14ac:dyDescent="0.25">
      <c r="AE286" s="24"/>
    </row>
    <row r="287" spans="31:31" x14ac:dyDescent="0.25">
      <c r="AE287" s="24"/>
    </row>
    <row r="288" spans="31:31" x14ac:dyDescent="0.25">
      <c r="AE288" s="24"/>
    </row>
    <row r="289" spans="31:31" x14ac:dyDescent="0.25">
      <c r="AE289" s="24"/>
    </row>
    <row r="290" spans="31:31" x14ac:dyDescent="0.25">
      <c r="AE290" s="24"/>
    </row>
    <row r="291" spans="31:31" x14ac:dyDescent="0.25">
      <c r="AE291" s="24"/>
    </row>
    <row r="292" spans="31:31" x14ac:dyDescent="0.25">
      <c r="AE292" s="24"/>
    </row>
    <row r="293" spans="31:31" x14ac:dyDescent="0.25">
      <c r="AE293" s="24"/>
    </row>
    <row r="294" spans="31:31" x14ac:dyDescent="0.25">
      <c r="AE294" s="24"/>
    </row>
    <row r="295" spans="31:31" x14ac:dyDescent="0.25">
      <c r="AE295" s="24"/>
    </row>
    <row r="296" spans="31:31" x14ac:dyDescent="0.25">
      <c r="AE296" s="24"/>
    </row>
    <row r="297" spans="31:31" x14ac:dyDescent="0.25">
      <c r="AE297" s="24"/>
    </row>
    <row r="298" spans="31:31" x14ac:dyDescent="0.25">
      <c r="AE298" s="24"/>
    </row>
    <row r="299" spans="31:31" x14ac:dyDescent="0.25">
      <c r="AE299" s="24"/>
    </row>
    <row r="300" spans="31:31" x14ac:dyDescent="0.25">
      <c r="AE300" s="24"/>
    </row>
    <row r="301" spans="31:31" x14ac:dyDescent="0.25">
      <c r="AE301" s="24"/>
    </row>
    <row r="302" spans="31:31" x14ac:dyDescent="0.25">
      <c r="AE302" s="24"/>
    </row>
    <row r="303" spans="31:31" x14ac:dyDescent="0.25">
      <c r="AE303" s="24"/>
    </row>
    <row r="304" spans="31:31" x14ac:dyDescent="0.25">
      <c r="AE304" s="24"/>
    </row>
    <row r="305" spans="31:31" x14ac:dyDescent="0.25">
      <c r="AE305" s="24"/>
    </row>
    <row r="306" spans="31:31" x14ac:dyDescent="0.25">
      <c r="AE306" s="24"/>
    </row>
    <row r="307" spans="31:31" x14ac:dyDescent="0.25">
      <c r="AE307" s="24"/>
    </row>
    <row r="308" spans="31:31" x14ac:dyDescent="0.25">
      <c r="AE308" s="24"/>
    </row>
    <row r="309" spans="31:31" x14ac:dyDescent="0.25">
      <c r="AE309" s="24"/>
    </row>
    <row r="310" spans="31:31" x14ac:dyDescent="0.25">
      <c r="AE310" s="24"/>
    </row>
    <row r="311" spans="31:31" x14ac:dyDescent="0.25">
      <c r="AE311" s="24"/>
    </row>
    <row r="312" spans="31:31" x14ac:dyDescent="0.25">
      <c r="AE312" s="24"/>
    </row>
    <row r="313" spans="31:31" x14ac:dyDescent="0.25">
      <c r="AE313" s="24"/>
    </row>
    <row r="314" spans="31:31" x14ac:dyDescent="0.25">
      <c r="AE314" s="24"/>
    </row>
    <row r="315" spans="31:31" x14ac:dyDescent="0.25">
      <c r="AE315" s="24"/>
    </row>
    <row r="316" spans="31:31" x14ac:dyDescent="0.25">
      <c r="AE316" s="24"/>
    </row>
    <row r="317" spans="31:31" x14ac:dyDescent="0.25">
      <c r="AE317" s="24"/>
    </row>
    <row r="318" spans="31:31" x14ac:dyDescent="0.25">
      <c r="AE318" s="24"/>
    </row>
    <row r="319" spans="31:31" x14ac:dyDescent="0.25">
      <c r="AE319" s="24"/>
    </row>
    <row r="320" spans="31:31" x14ac:dyDescent="0.25">
      <c r="AE320" s="24"/>
    </row>
    <row r="321" spans="31:31" x14ac:dyDescent="0.25">
      <c r="AE321" s="24"/>
    </row>
    <row r="322" spans="31:31" x14ac:dyDescent="0.25">
      <c r="AE322" s="24"/>
    </row>
    <row r="323" spans="31:31" x14ac:dyDescent="0.25">
      <c r="AE323" s="24"/>
    </row>
    <row r="324" spans="31:31" x14ac:dyDescent="0.25">
      <c r="AE324" s="24"/>
    </row>
    <row r="325" spans="31:31" x14ac:dyDescent="0.25">
      <c r="AE325" s="24"/>
    </row>
    <row r="326" spans="31:31" x14ac:dyDescent="0.25">
      <c r="AE326" s="24"/>
    </row>
    <row r="327" spans="31:31" x14ac:dyDescent="0.25">
      <c r="AE327" s="24"/>
    </row>
    <row r="328" spans="31:31" x14ac:dyDescent="0.25">
      <c r="AE328" s="24"/>
    </row>
    <row r="329" spans="31:31" x14ac:dyDescent="0.25">
      <c r="AE329" s="24"/>
    </row>
    <row r="330" spans="31:31" x14ac:dyDescent="0.25">
      <c r="AE330" s="24"/>
    </row>
    <row r="331" spans="31:31" x14ac:dyDescent="0.25">
      <c r="AE331" s="24"/>
    </row>
    <row r="332" spans="31:31" x14ac:dyDescent="0.25">
      <c r="AE332" s="24"/>
    </row>
    <row r="333" spans="31:31" x14ac:dyDescent="0.25">
      <c r="AE333" s="24"/>
    </row>
    <row r="334" spans="31:31" x14ac:dyDescent="0.25">
      <c r="AE334" s="24"/>
    </row>
    <row r="335" spans="31:31" x14ac:dyDescent="0.25">
      <c r="AE335" s="24"/>
    </row>
    <row r="336" spans="31:31" x14ac:dyDescent="0.25">
      <c r="AE336" s="24"/>
    </row>
    <row r="337" spans="31:31" x14ac:dyDescent="0.25">
      <c r="AE337" s="24"/>
    </row>
    <row r="338" spans="31:31" x14ac:dyDescent="0.25">
      <c r="AE338" s="24"/>
    </row>
    <row r="339" spans="31:31" x14ac:dyDescent="0.25">
      <c r="AE339" s="24"/>
    </row>
    <row r="340" spans="31:31" x14ac:dyDescent="0.25">
      <c r="AE340" s="24"/>
    </row>
    <row r="341" spans="31:31" x14ac:dyDescent="0.25">
      <c r="AE341" s="24"/>
    </row>
    <row r="342" spans="31:31" x14ac:dyDescent="0.25">
      <c r="AE342" s="24"/>
    </row>
    <row r="343" spans="31:31" x14ac:dyDescent="0.25">
      <c r="AE343" s="24"/>
    </row>
    <row r="344" spans="31:31" x14ac:dyDescent="0.25">
      <c r="AE344" s="24"/>
    </row>
    <row r="345" spans="31:31" x14ac:dyDescent="0.25">
      <c r="AE345" s="24"/>
    </row>
    <row r="346" spans="31:31" x14ac:dyDescent="0.25">
      <c r="AE346" s="24"/>
    </row>
    <row r="347" spans="31:31" x14ac:dyDescent="0.25">
      <c r="AE347" s="24"/>
    </row>
    <row r="348" spans="31:31" x14ac:dyDescent="0.25">
      <c r="AE348" s="24"/>
    </row>
    <row r="349" spans="31:31" x14ac:dyDescent="0.25">
      <c r="AE349" s="24"/>
    </row>
    <row r="350" spans="31:31" x14ac:dyDescent="0.25">
      <c r="AE350" s="24"/>
    </row>
    <row r="351" spans="31:31" x14ac:dyDescent="0.25">
      <c r="AE351" s="24"/>
    </row>
    <row r="352" spans="31:31" x14ac:dyDescent="0.25">
      <c r="AE352" s="24"/>
    </row>
    <row r="353" spans="31:31" x14ac:dyDescent="0.25">
      <c r="AE353" s="24"/>
    </row>
    <row r="354" spans="31:31" x14ac:dyDescent="0.25">
      <c r="AE354" s="24"/>
    </row>
    <row r="355" spans="31:31" x14ac:dyDescent="0.25">
      <c r="AE355" s="24"/>
    </row>
    <row r="356" spans="31:31" x14ac:dyDescent="0.25">
      <c r="AE356" s="24"/>
    </row>
    <row r="357" spans="31:31" x14ac:dyDescent="0.25">
      <c r="AE357" s="24"/>
    </row>
    <row r="358" spans="31:31" x14ac:dyDescent="0.25">
      <c r="AE358" s="24"/>
    </row>
    <row r="359" spans="31:31" x14ac:dyDescent="0.25">
      <c r="AE359" s="24"/>
    </row>
    <row r="360" spans="31:31" x14ac:dyDescent="0.25">
      <c r="AE360" s="24"/>
    </row>
    <row r="361" spans="31:31" x14ac:dyDescent="0.25">
      <c r="AE361" s="24"/>
    </row>
    <row r="362" spans="31:31" x14ac:dyDescent="0.25">
      <c r="AE362" s="24"/>
    </row>
    <row r="363" spans="31:31" x14ac:dyDescent="0.25">
      <c r="AE363" s="24"/>
    </row>
    <row r="364" spans="31:31" x14ac:dyDescent="0.25">
      <c r="AE364" s="24"/>
    </row>
    <row r="365" spans="31:31" x14ac:dyDescent="0.25">
      <c r="AE365" s="24"/>
    </row>
    <row r="366" spans="31:31" x14ac:dyDescent="0.25">
      <c r="AE366" s="24"/>
    </row>
    <row r="367" spans="31:31" x14ac:dyDescent="0.25">
      <c r="AE367" s="24"/>
    </row>
    <row r="368" spans="31:31" x14ac:dyDescent="0.25">
      <c r="AE368" s="24"/>
    </row>
    <row r="369" spans="31:31" x14ac:dyDescent="0.25">
      <c r="AE369" s="24"/>
    </row>
    <row r="370" spans="31:31" x14ac:dyDescent="0.25">
      <c r="AE370" s="24"/>
    </row>
    <row r="371" spans="31:31" x14ac:dyDescent="0.25">
      <c r="AE371" s="24"/>
    </row>
    <row r="372" spans="31:31" x14ac:dyDescent="0.25">
      <c r="AE372" s="24"/>
    </row>
    <row r="373" spans="31:31" x14ac:dyDescent="0.25">
      <c r="AE373" s="24"/>
    </row>
    <row r="374" spans="31:31" x14ac:dyDescent="0.25">
      <c r="AE374" s="24"/>
    </row>
    <row r="375" spans="31:31" x14ac:dyDescent="0.25">
      <c r="AE375" s="24"/>
    </row>
    <row r="376" spans="31:31" x14ac:dyDescent="0.25">
      <c r="AE376" s="24"/>
    </row>
    <row r="377" spans="31:31" x14ac:dyDescent="0.25">
      <c r="AE377" s="24"/>
    </row>
    <row r="378" spans="31:31" x14ac:dyDescent="0.25">
      <c r="AE378" s="24"/>
    </row>
    <row r="379" spans="31:31" x14ac:dyDescent="0.25">
      <c r="AE379" s="24"/>
    </row>
    <row r="380" spans="31:31" x14ac:dyDescent="0.25">
      <c r="AE380" s="24"/>
    </row>
    <row r="381" spans="31:31" x14ac:dyDescent="0.25">
      <c r="AE381" s="24"/>
    </row>
    <row r="382" spans="31:31" x14ac:dyDescent="0.25">
      <c r="AE382" s="24"/>
    </row>
    <row r="383" spans="31:31" x14ac:dyDescent="0.25">
      <c r="AE383" s="24"/>
    </row>
    <row r="384" spans="31:31" x14ac:dyDescent="0.25">
      <c r="AE384" s="24"/>
    </row>
    <row r="385" spans="31:31" x14ac:dyDescent="0.25">
      <c r="AE385" s="24"/>
    </row>
    <row r="386" spans="31:31" x14ac:dyDescent="0.25">
      <c r="AE386" s="24"/>
    </row>
    <row r="387" spans="31:31" x14ac:dyDescent="0.25">
      <c r="AE387" s="24"/>
    </row>
    <row r="388" spans="31:31" x14ac:dyDescent="0.25">
      <c r="AE388" s="24"/>
    </row>
    <row r="389" spans="31:31" x14ac:dyDescent="0.25">
      <c r="AE389" s="24"/>
    </row>
    <row r="390" spans="31:31" x14ac:dyDescent="0.25">
      <c r="AE390" s="24"/>
    </row>
    <row r="391" spans="31:31" x14ac:dyDescent="0.25">
      <c r="AE391" s="24"/>
    </row>
    <row r="392" spans="31:31" x14ac:dyDescent="0.25">
      <c r="AE392" s="24"/>
    </row>
    <row r="393" spans="31:31" x14ac:dyDescent="0.25">
      <c r="AE393" s="24"/>
    </row>
    <row r="394" spans="31:31" x14ac:dyDescent="0.25">
      <c r="AE394" s="24"/>
    </row>
    <row r="395" spans="31:31" x14ac:dyDescent="0.25">
      <c r="AE395" s="24"/>
    </row>
    <row r="396" spans="31:31" x14ac:dyDescent="0.25">
      <c r="AE396" s="24"/>
    </row>
    <row r="397" spans="31:31" x14ac:dyDescent="0.25">
      <c r="AE397" s="24"/>
    </row>
    <row r="398" spans="31:31" x14ac:dyDescent="0.25">
      <c r="AE398" s="24"/>
    </row>
    <row r="399" spans="31:31" x14ac:dyDescent="0.25">
      <c r="AE399" s="24"/>
    </row>
    <row r="400" spans="31:31" x14ac:dyDescent="0.25">
      <c r="AE400" s="24"/>
    </row>
    <row r="401" spans="31:31" x14ac:dyDescent="0.25">
      <c r="AE401" s="24"/>
    </row>
    <row r="402" spans="31:31" x14ac:dyDescent="0.25">
      <c r="AE402" s="24"/>
    </row>
    <row r="403" spans="31:31" x14ac:dyDescent="0.25">
      <c r="AE403" s="24"/>
    </row>
    <row r="404" spans="31:31" x14ac:dyDescent="0.25">
      <c r="AE404" s="24"/>
    </row>
    <row r="405" spans="31:31" x14ac:dyDescent="0.25">
      <c r="AE405" s="24"/>
    </row>
    <row r="406" spans="31:31" x14ac:dyDescent="0.25">
      <c r="AE406" s="24"/>
    </row>
    <row r="407" spans="31:31" x14ac:dyDescent="0.25">
      <c r="AE407" s="24"/>
    </row>
    <row r="408" spans="31:31" x14ac:dyDescent="0.25">
      <c r="AE408" s="24"/>
    </row>
    <row r="409" spans="31:31" x14ac:dyDescent="0.25">
      <c r="AE409" s="24"/>
    </row>
    <row r="410" spans="31:31" x14ac:dyDescent="0.25">
      <c r="AE410" s="24"/>
    </row>
    <row r="411" spans="31:31" x14ac:dyDescent="0.25">
      <c r="AE411" s="24"/>
    </row>
    <row r="412" spans="31:31" x14ac:dyDescent="0.25">
      <c r="AE412" s="24"/>
    </row>
    <row r="413" spans="31:31" x14ac:dyDescent="0.25">
      <c r="AE413" s="24"/>
    </row>
    <row r="414" spans="31:31" x14ac:dyDescent="0.25">
      <c r="AE414" s="24"/>
    </row>
    <row r="415" spans="31:31" x14ac:dyDescent="0.25">
      <c r="AE415" s="24"/>
    </row>
    <row r="416" spans="31:31" x14ac:dyDescent="0.25">
      <c r="AE416" s="24"/>
    </row>
    <row r="417" spans="31:31" x14ac:dyDescent="0.25">
      <c r="AE417" s="24"/>
    </row>
    <row r="418" spans="31:31" x14ac:dyDescent="0.25">
      <c r="AE418" s="24"/>
    </row>
    <row r="419" spans="31:31" x14ac:dyDescent="0.25">
      <c r="AE419" s="24"/>
    </row>
    <row r="420" spans="31:31" x14ac:dyDescent="0.25">
      <c r="AE420" s="24"/>
    </row>
    <row r="421" spans="31:31" x14ac:dyDescent="0.25">
      <c r="AE421" s="24"/>
    </row>
    <row r="422" spans="31:31" x14ac:dyDescent="0.25">
      <c r="AE422" s="24"/>
    </row>
    <row r="423" spans="31:31" x14ac:dyDescent="0.25">
      <c r="AE423" s="24"/>
    </row>
    <row r="424" spans="31:31" x14ac:dyDescent="0.25">
      <c r="AE424" s="24"/>
    </row>
    <row r="425" spans="31:31" x14ac:dyDescent="0.25">
      <c r="AE425" s="24"/>
    </row>
    <row r="426" spans="31:31" x14ac:dyDescent="0.25">
      <c r="AE426" s="24"/>
    </row>
    <row r="427" spans="31:31" x14ac:dyDescent="0.25">
      <c r="AE427" s="24"/>
    </row>
    <row r="428" spans="31:31" x14ac:dyDescent="0.25">
      <c r="AE428" s="24"/>
    </row>
    <row r="429" spans="31:31" x14ac:dyDescent="0.25">
      <c r="AE429" s="24"/>
    </row>
    <row r="430" spans="31:31" x14ac:dyDescent="0.25">
      <c r="AE430" s="24"/>
    </row>
    <row r="431" spans="31:31" x14ac:dyDescent="0.25">
      <c r="AE431" s="24"/>
    </row>
    <row r="432" spans="31:31" x14ac:dyDescent="0.25">
      <c r="AE432" s="24"/>
    </row>
    <row r="433" spans="31:31" x14ac:dyDescent="0.25">
      <c r="AE433" s="24"/>
    </row>
    <row r="434" spans="31:31" x14ac:dyDescent="0.25">
      <c r="AE434" s="24"/>
    </row>
    <row r="435" spans="31:31" x14ac:dyDescent="0.25">
      <c r="AE435" s="24"/>
    </row>
    <row r="436" spans="31:31" x14ac:dyDescent="0.25">
      <c r="AE436" s="24"/>
    </row>
    <row r="437" spans="31:31" x14ac:dyDescent="0.25">
      <c r="AE437" s="24"/>
    </row>
    <row r="438" spans="31:31" x14ac:dyDescent="0.25">
      <c r="AE438" s="24"/>
    </row>
    <row r="439" spans="31:31" x14ac:dyDescent="0.25">
      <c r="AE439" s="24"/>
    </row>
    <row r="440" spans="31:31" x14ac:dyDescent="0.25">
      <c r="AE440" s="24"/>
    </row>
    <row r="441" spans="31:31" x14ac:dyDescent="0.25">
      <c r="AE441" s="24"/>
    </row>
    <row r="442" spans="31:31" x14ac:dyDescent="0.25">
      <c r="AE442" s="24"/>
    </row>
    <row r="443" spans="31:31" x14ac:dyDescent="0.25">
      <c r="AE443" s="24"/>
    </row>
    <row r="444" spans="31:31" x14ac:dyDescent="0.25">
      <c r="AE444" s="24"/>
    </row>
    <row r="445" spans="31:31" x14ac:dyDescent="0.25">
      <c r="AE445" s="24"/>
    </row>
    <row r="446" spans="31:31" x14ac:dyDescent="0.25">
      <c r="AE446" s="24"/>
    </row>
    <row r="447" spans="31:31" x14ac:dyDescent="0.25">
      <c r="AE447" s="24"/>
    </row>
    <row r="448" spans="31:31" x14ac:dyDescent="0.25">
      <c r="AE448" s="24"/>
    </row>
    <row r="449" spans="31:31" x14ac:dyDescent="0.25">
      <c r="AE449" s="24"/>
    </row>
    <row r="450" spans="31:31" x14ac:dyDescent="0.25">
      <c r="AE450" s="24"/>
    </row>
    <row r="451" spans="31:31" x14ac:dyDescent="0.25">
      <c r="AE451" s="24"/>
    </row>
    <row r="452" spans="31:31" x14ac:dyDescent="0.25">
      <c r="AE452" s="24"/>
    </row>
    <row r="453" spans="31:31" x14ac:dyDescent="0.25">
      <c r="AE453" s="24"/>
    </row>
    <row r="454" spans="31:31" x14ac:dyDescent="0.25">
      <c r="AE454" s="24"/>
    </row>
    <row r="455" spans="31:31" x14ac:dyDescent="0.25">
      <c r="AE455" s="24"/>
    </row>
    <row r="456" spans="31:31" x14ac:dyDescent="0.25">
      <c r="AE456" s="24"/>
    </row>
    <row r="457" spans="31:31" x14ac:dyDescent="0.25">
      <c r="AE457" s="24"/>
    </row>
    <row r="458" spans="31:31" x14ac:dyDescent="0.25">
      <c r="AE458" s="24"/>
    </row>
    <row r="459" spans="31:31" x14ac:dyDescent="0.25">
      <c r="AE459" s="24"/>
    </row>
    <row r="460" spans="31:31" x14ac:dyDescent="0.25">
      <c r="AE460" s="24"/>
    </row>
    <row r="461" spans="31:31" x14ac:dyDescent="0.25">
      <c r="AE461" s="24"/>
    </row>
    <row r="462" spans="31:31" x14ac:dyDescent="0.25">
      <c r="AE462" s="24"/>
    </row>
    <row r="463" spans="31:31" x14ac:dyDescent="0.25">
      <c r="AE463" s="24"/>
    </row>
    <row r="464" spans="31:31" x14ac:dyDescent="0.25">
      <c r="AE464" s="24"/>
    </row>
    <row r="465" spans="31:31" x14ac:dyDescent="0.25">
      <c r="AE465" s="24"/>
    </row>
    <row r="466" spans="31:31" x14ac:dyDescent="0.25">
      <c r="AE466" s="24"/>
    </row>
    <row r="467" spans="31:31" x14ac:dyDescent="0.25">
      <c r="AE467" s="24"/>
    </row>
    <row r="468" spans="31:31" x14ac:dyDescent="0.25">
      <c r="AE468" s="24"/>
    </row>
    <row r="469" spans="31:31" x14ac:dyDescent="0.25">
      <c r="AE469" s="24"/>
    </row>
    <row r="470" spans="31:31" x14ac:dyDescent="0.25">
      <c r="AE470" s="24"/>
    </row>
    <row r="471" spans="31:31" x14ac:dyDescent="0.25">
      <c r="AE471" s="24"/>
    </row>
    <row r="472" spans="31:31" x14ac:dyDescent="0.25">
      <c r="AE472" s="24"/>
    </row>
    <row r="473" spans="31:31" x14ac:dyDescent="0.25">
      <c r="AE473" s="24"/>
    </row>
    <row r="474" spans="31:31" x14ac:dyDescent="0.25">
      <c r="AE474" s="24"/>
    </row>
    <row r="475" spans="31:31" x14ac:dyDescent="0.25">
      <c r="AE475" s="24"/>
    </row>
    <row r="476" spans="31:31" x14ac:dyDescent="0.25">
      <c r="AE476" s="24"/>
    </row>
    <row r="477" spans="31:31" x14ac:dyDescent="0.25">
      <c r="AE477" s="24"/>
    </row>
    <row r="478" spans="31:31" x14ac:dyDescent="0.25">
      <c r="AE478" s="24"/>
    </row>
    <row r="479" spans="31:31" x14ac:dyDescent="0.25">
      <c r="AE479" s="24"/>
    </row>
    <row r="480" spans="31:31" x14ac:dyDescent="0.25">
      <c r="AE480" s="24"/>
    </row>
    <row r="481" spans="31:31" x14ac:dyDescent="0.25">
      <c r="AE481" s="24"/>
    </row>
    <row r="482" spans="31:31" x14ac:dyDescent="0.25">
      <c r="AE482" s="24"/>
    </row>
    <row r="483" spans="31:31" x14ac:dyDescent="0.25">
      <c r="AE483" s="24"/>
    </row>
    <row r="484" spans="31:31" x14ac:dyDescent="0.25">
      <c r="AE484" s="24"/>
    </row>
    <row r="485" spans="31:31" x14ac:dyDescent="0.25">
      <c r="AE485" s="24"/>
    </row>
    <row r="486" spans="31:31" x14ac:dyDescent="0.25">
      <c r="AE486" s="24"/>
    </row>
    <row r="487" spans="31:31" x14ac:dyDescent="0.25">
      <c r="AE487" s="24"/>
    </row>
    <row r="488" spans="31:31" x14ac:dyDescent="0.25">
      <c r="AE488" s="24"/>
    </row>
    <row r="489" spans="31:31" x14ac:dyDescent="0.25">
      <c r="AE489" s="24"/>
    </row>
    <row r="490" spans="31:31" x14ac:dyDescent="0.25">
      <c r="AE490" s="24"/>
    </row>
    <row r="491" spans="31:31" x14ac:dyDescent="0.25">
      <c r="AE491" s="24"/>
    </row>
    <row r="492" spans="31:31" x14ac:dyDescent="0.25">
      <c r="AE492" s="24"/>
    </row>
    <row r="493" spans="31:31" x14ac:dyDescent="0.25">
      <c r="AE493" s="24"/>
    </row>
    <row r="494" spans="31:31" x14ac:dyDescent="0.25">
      <c r="AE494" s="24"/>
    </row>
    <row r="495" spans="31:31" x14ac:dyDescent="0.25">
      <c r="AE495" s="24"/>
    </row>
    <row r="496" spans="31:31" x14ac:dyDescent="0.25">
      <c r="AE496" s="24"/>
    </row>
    <row r="497" spans="31:31" x14ac:dyDescent="0.25">
      <c r="AE497" s="24"/>
    </row>
    <row r="498" spans="31:31" x14ac:dyDescent="0.25">
      <c r="AE498" s="24"/>
    </row>
    <row r="499" spans="31:31" x14ac:dyDescent="0.25">
      <c r="AE499" s="24"/>
    </row>
    <row r="500" spans="31:31" x14ac:dyDescent="0.25">
      <c r="AE500" s="24"/>
    </row>
    <row r="501" spans="31:31" x14ac:dyDescent="0.25">
      <c r="AE501" s="24"/>
    </row>
    <row r="502" spans="31:31" x14ac:dyDescent="0.25">
      <c r="AE502" s="24"/>
    </row>
    <row r="503" spans="31:31" x14ac:dyDescent="0.25">
      <c r="AE503" s="24"/>
    </row>
    <row r="504" spans="31:31" x14ac:dyDescent="0.25">
      <c r="AE504" s="24"/>
    </row>
    <row r="505" spans="31:31" x14ac:dyDescent="0.25">
      <c r="AE505" s="24"/>
    </row>
    <row r="506" spans="31:31" x14ac:dyDescent="0.25">
      <c r="AE506" s="24"/>
    </row>
    <row r="507" spans="31:31" x14ac:dyDescent="0.25">
      <c r="AE507" s="24"/>
    </row>
    <row r="508" spans="31:31" x14ac:dyDescent="0.25">
      <c r="AE508" s="24"/>
    </row>
    <row r="509" spans="31:31" x14ac:dyDescent="0.25">
      <c r="AE509" s="24"/>
    </row>
    <row r="510" spans="31:31" x14ac:dyDescent="0.25">
      <c r="AE510" s="24"/>
    </row>
    <row r="511" spans="31:31" x14ac:dyDescent="0.25">
      <c r="AE511" s="24"/>
    </row>
    <row r="512" spans="31:31" x14ac:dyDescent="0.25">
      <c r="AE512" s="24"/>
    </row>
    <row r="513" spans="31:31" x14ac:dyDescent="0.25">
      <c r="AE513" s="24"/>
    </row>
    <row r="514" spans="31:31" x14ac:dyDescent="0.25">
      <c r="AE514" s="24"/>
    </row>
    <row r="515" spans="31:31" x14ac:dyDescent="0.25">
      <c r="AE515" s="24"/>
    </row>
    <row r="516" spans="31:31" x14ac:dyDescent="0.25">
      <c r="AE516" s="24"/>
    </row>
    <row r="517" spans="31:31" x14ac:dyDescent="0.25">
      <c r="AE517" s="24"/>
    </row>
    <row r="518" spans="31:31" x14ac:dyDescent="0.25">
      <c r="AE518" s="24"/>
    </row>
    <row r="519" spans="31:31" x14ac:dyDescent="0.25">
      <c r="AE519" s="24"/>
    </row>
    <row r="520" spans="31:31" x14ac:dyDescent="0.25">
      <c r="AE520" s="24"/>
    </row>
    <row r="521" spans="31:31" x14ac:dyDescent="0.25">
      <c r="AE521" s="24"/>
    </row>
    <row r="522" spans="31:31" x14ac:dyDescent="0.25">
      <c r="AE522" s="24"/>
    </row>
    <row r="523" spans="31:31" x14ac:dyDescent="0.25">
      <c r="AE523" s="24"/>
    </row>
    <row r="524" spans="31:31" x14ac:dyDescent="0.25">
      <c r="AE524" s="24"/>
    </row>
    <row r="525" spans="31:31" x14ac:dyDescent="0.25">
      <c r="AE525" s="24"/>
    </row>
    <row r="526" spans="31:31" x14ac:dyDescent="0.25">
      <c r="AE526" s="24"/>
    </row>
    <row r="527" spans="31:31" x14ac:dyDescent="0.25">
      <c r="AE527" s="24"/>
    </row>
    <row r="528" spans="31:31" x14ac:dyDescent="0.25">
      <c r="AE528" s="24"/>
    </row>
    <row r="529" spans="31:31" x14ac:dyDescent="0.25">
      <c r="AE529" s="24"/>
    </row>
    <row r="530" spans="31:31" x14ac:dyDescent="0.25">
      <c r="AE530" s="24"/>
    </row>
    <row r="531" spans="31:31" x14ac:dyDescent="0.25">
      <c r="AE531" s="24"/>
    </row>
    <row r="532" spans="31:31" x14ac:dyDescent="0.25">
      <c r="AE532" s="24"/>
    </row>
    <row r="533" spans="31:31" x14ac:dyDescent="0.25">
      <c r="AE533" s="24"/>
    </row>
    <row r="534" spans="31:31" x14ac:dyDescent="0.25">
      <c r="AE534" s="24"/>
    </row>
    <row r="535" spans="31:31" x14ac:dyDescent="0.25">
      <c r="AE535" s="24"/>
    </row>
    <row r="536" spans="31:31" x14ac:dyDescent="0.25">
      <c r="AE536" s="24"/>
    </row>
    <row r="537" spans="31:31" x14ac:dyDescent="0.25">
      <c r="AE537" s="24"/>
    </row>
    <row r="538" spans="31:31" x14ac:dyDescent="0.25">
      <c r="AE538" s="24"/>
    </row>
    <row r="539" spans="31:31" x14ac:dyDescent="0.25">
      <c r="AE539" s="24"/>
    </row>
    <row r="540" spans="31:31" x14ac:dyDescent="0.25">
      <c r="AE540" s="24"/>
    </row>
  </sheetData>
  <autoFilter ref="A1:AV68" xr:uid="{00000000-0001-0000-0000-000000000000}"/>
  <mergeCells count="3">
    <mergeCell ref="AI2:AS2"/>
    <mergeCell ref="AT2:AV2"/>
    <mergeCell ref="A2:AF2"/>
  </mergeCells>
  <conditionalFormatting sqref="V72:X1048576 V1:X1 V3:W3 X3:X69 W70:X71 V4:V69">
    <cfRule type="colorScale" priority="397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4:X69 V4:V69">
    <cfRule type="colorScale" priority="43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45">
      <colorScale>
        <cfvo type="min"/>
        <cfvo type="percentile" val="50"/>
        <cfvo type="max"/>
        <color rgb="FF008000"/>
        <color rgb="FFFFEB84"/>
        <color rgb="FFFF0000"/>
      </colorScale>
    </cfRule>
  </conditionalFormatting>
  <conditionalFormatting sqref="AB3:AB1048576 AB1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B4:AB69">
    <cfRule type="colorScale" priority="435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53">
      <colorScale>
        <cfvo type="min"/>
        <cfvo type="percentile" val="50"/>
        <cfvo type="max"/>
        <color rgb="FF008000"/>
        <color rgb="FFFFEB84"/>
        <color rgb="FFFF0000"/>
      </colorScale>
    </cfRule>
  </conditionalFormatting>
  <conditionalFormatting sqref="AF4:AF69">
    <cfRule type="colorScale" priority="435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57">
      <colorScale>
        <cfvo type="min"/>
        <cfvo type="percentile" val="50"/>
        <cfvo type="max"/>
        <color rgb="FF008000"/>
        <color rgb="FFFFEB84"/>
        <color rgb="FFFF0000"/>
      </colorScale>
    </cfRule>
  </conditionalFormatting>
  <conditionalFormatting sqref="AF70:AF1048576 AI3:AJ3 AI70:AK1048576 AF3">
    <cfRule type="colorScale" priority="77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W4:AW69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">
      <colorScale>
        <cfvo type="min"/>
        <cfvo type="percentile" val="50"/>
        <cfvo type="max"/>
        <color rgb="FF008000"/>
        <color rgb="FFFFEB84"/>
        <color rgb="FFFF0000"/>
      </colorScale>
    </cfRule>
  </conditionalFormatting>
  <conditionalFormatting sqref="AW70:AW1048576 AW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0866141732283472" right="0.70866141732283472" top="0.74803149606299213" bottom="0.74803149606299213" header="0.31496062992125984" footer="0.31496062992125984"/>
  <pageSetup paperSize="8" scale="47" fitToHeight="0" orientation="landscape" r:id="rId1"/>
  <ignoredErrors>
    <ignoredError sqref="W30:W31" unlocked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7"/>
  <sheetViews>
    <sheetView topLeftCell="B5" zoomScale="90" zoomScaleNormal="90" workbookViewId="0">
      <selection activeCell="B12" sqref="B12"/>
    </sheetView>
  </sheetViews>
  <sheetFormatPr defaultColWidth="8.85546875" defaultRowHeight="15" x14ac:dyDescent="0.25"/>
  <cols>
    <col min="1" max="1" width="18.42578125" style="26" customWidth="1"/>
    <col min="2" max="2" width="43.140625" style="26" customWidth="1"/>
    <col min="3" max="3" width="8.85546875" style="26"/>
    <col min="4" max="4" width="22" style="26" customWidth="1"/>
    <col min="5" max="5" width="41.42578125" style="26" customWidth="1"/>
    <col min="6" max="7" width="8.85546875" style="26"/>
    <col min="8" max="8" width="46" style="26" customWidth="1"/>
    <col min="9" max="9" width="12.42578125" style="26" customWidth="1"/>
    <col min="10" max="10" width="36.5703125" style="26" customWidth="1"/>
    <col min="11" max="11" width="36.42578125" style="26" customWidth="1"/>
    <col min="12" max="12" width="8.85546875" style="26"/>
    <col min="13" max="13" width="35.85546875" style="26" customWidth="1"/>
    <col min="14" max="14" width="11.85546875" style="26" customWidth="1"/>
    <col min="15" max="15" width="16.85546875" style="26" customWidth="1"/>
    <col min="16" max="16384" width="8.85546875" style="26"/>
  </cols>
  <sheetData>
    <row r="1" spans="1:15" ht="18.75" x14ac:dyDescent="0.25">
      <c r="A1" s="111" t="s">
        <v>15</v>
      </c>
      <c r="B1" s="111"/>
      <c r="D1" s="111" t="s">
        <v>34</v>
      </c>
      <c r="E1" s="111"/>
      <c r="G1" s="111" t="s">
        <v>13</v>
      </c>
      <c r="H1" s="111"/>
      <c r="J1" s="111" t="s">
        <v>10</v>
      </c>
      <c r="K1" s="111"/>
      <c r="M1" s="111" t="s">
        <v>137</v>
      </c>
      <c r="N1" s="111"/>
      <c r="O1" s="111"/>
    </row>
    <row r="2" spans="1:15" x14ac:dyDescent="0.25">
      <c r="A2" s="27"/>
      <c r="B2" s="27"/>
      <c r="D2" s="27"/>
      <c r="E2" s="27"/>
      <c r="G2" s="27"/>
      <c r="H2" s="27"/>
      <c r="J2" s="27"/>
      <c r="K2" s="27"/>
      <c r="M2" s="27"/>
      <c r="N2" s="27"/>
      <c r="O2" s="27"/>
    </row>
    <row r="3" spans="1:15" ht="19.7" customHeight="1" x14ac:dyDescent="0.25">
      <c r="A3" s="112" t="s">
        <v>14</v>
      </c>
      <c r="B3" s="112"/>
      <c r="D3" s="112" t="s">
        <v>35</v>
      </c>
      <c r="E3" s="112"/>
      <c r="G3" s="108" t="s">
        <v>17</v>
      </c>
      <c r="H3" s="109"/>
      <c r="J3" s="108" t="s">
        <v>114</v>
      </c>
      <c r="K3" s="109"/>
      <c r="M3" s="14" t="s">
        <v>21</v>
      </c>
      <c r="N3" s="14" t="s">
        <v>22</v>
      </c>
      <c r="O3" s="14" t="s">
        <v>0</v>
      </c>
    </row>
    <row r="4" spans="1:15" ht="24.6" customHeight="1" x14ac:dyDescent="0.25">
      <c r="A4" s="17">
        <f>+amias!L1</f>
        <v>0.4</v>
      </c>
      <c r="B4" s="3" t="s">
        <v>129</v>
      </c>
      <c r="D4" s="17">
        <f>+amias!R1</f>
        <v>0.5</v>
      </c>
      <c r="E4" s="3" t="s">
        <v>36</v>
      </c>
      <c r="J4" s="12" t="s">
        <v>18</v>
      </c>
      <c r="K4" s="12" t="s">
        <v>19</v>
      </c>
      <c r="M4" s="15" t="s">
        <v>220</v>
      </c>
      <c r="N4" s="13" t="s">
        <v>23</v>
      </c>
      <c r="O4" s="13" t="s">
        <v>24</v>
      </c>
    </row>
    <row r="5" spans="1:15" ht="93" customHeight="1" x14ac:dyDescent="0.25">
      <c r="A5" s="17">
        <f>+amias!M1</f>
        <v>0.2</v>
      </c>
      <c r="B5" s="3" t="s">
        <v>6</v>
      </c>
      <c r="D5" s="17">
        <f>+amias!S1</f>
        <v>0.5</v>
      </c>
      <c r="E5" s="3" t="s">
        <v>37</v>
      </c>
      <c r="J5" s="1" t="s">
        <v>111</v>
      </c>
      <c r="K5" s="110" t="s">
        <v>20</v>
      </c>
      <c r="M5" s="16" t="s">
        <v>221</v>
      </c>
      <c r="N5" s="13" t="s">
        <v>25</v>
      </c>
      <c r="O5" s="13" t="s">
        <v>26</v>
      </c>
    </row>
    <row r="6" spans="1:15" ht="58.5" customHeight="1" x14ac:dyDescent="0.25">
      <c r="A6" s="17">
        <f>+amias!N1</f>
        <v>0.2</v>
      </c>
      <c r="B6" s="19" t="s">
        <v>107</v>
      </c>
      <c r="D6" s="20">
        <f>D4+D5</f>
        <v>1</v>
      </c>
      <c r="E6" s="18" t="s">
        <v>38</v>
      </c>
      <c r="J6" s="1" t="s">
        <v>112</v>
      </c>
      <c r="K6" s="110"/>
      <c r="M6" s="15" t="s">
        <v>222</v>
      </c>
      <c r="N6" s="13" t="s">
        <v>27</v>
      </c>
      <c r="O6" s="13" t="s">
        <v>28</v>
      </c>
    </row>
    <row r="7" spans="1:15" ht="45" customHeight="1" x14ac:dyDescent="0.25">
      <c r="A7" s="17">
        <f>+amias!O1</f>
        <v>0.2</v>
      </c>
      <c r="B7" s="3" t="s">
        <v>106</v>
      </c>
      <c r="D7" s="35"/>
      <c r="E7" s="36"/>
      <c r="J7" s="1" t="s">
        <v>118</v>
      </c>
      <c r="K7" s="110"/>
      <c r="M7" s="15" t="s">
        <v>219</v>
      </c>
      <c r="N7" s="13" t="s">
        <v>29</v>
      </c>
      <c r="O7" s="13" t="s">
        <v>30</v>
      </c>
    </row>
    <row r="8" spans="1:15" ht="36" customHeight="1" x14ac:dyDescent="0.25">
      <c r="A8" s="20">
        <f>SUM(A4:A7)</f>
        <v>1</v>
      </c>
      <c r="B8" s="18" t="s">
        <v>38</v>
      </c>
      <c r="D8" s="6" t="s">
        <v>16</v>
      </c>
      <c r="E8" s="7" t="s">
        <v>36</v>
      </c>
      <c r="J8" s="1" t="s">
        <v>113</v>
      </c>
      <c r="K8" s="110"/>
      <c r="M8" s="55"/>
      <c r="N8" s="56"/>
      <c r="O8" s="56"/>
    </row>
    <row r="9" spans="1:15" ht="24" customHeight="1" x14ac:dyDescent="0.25">
      <c r="D9" s="8">
        <v>1</v>
      </c>
      <c r="E9" s="19" t="s">
        <v>39</v>
      </c>
      <c r="J9" s="21"/>
      <c r="K9" s="22"/>
      <c r="M9" s="55"/>
      <c r="N9" s="56"/>
      <c r="O9" s="56"/>
    </row>
    <row r="10" spans="1:15" ht="38.450000000000003" customHeight="1" x14ac:dyDescent="0.25">
      <c r="D10" s="8">
        <v>2</v>
      </c>
      <c r="E10" s="19" t="s">
        <v>40</v>
      </c>
      <c r="J10" s="108" t="s">
        <v>51</v>
      </c>
      <c r="K10" s="109"/>
    </row>
    <row r="11" spans="1:15" ht="45" x14ac:dyDescent="0.25">
      <c r="A11" s="6" t="s">
        <v>16</v>
      </c>
      <c r="B11" s="7" t="s">
        <v>383</v>
      </c>
      <c r="D11" s="8">
        <v>3</v>
      </c>
      <c r="E11" s="19" t="s">
        <v>41</v>
      </c>
      <c r="J11" s="1" t="s">
        <v>53</v>
      </c>
      <c r="K11" s="14">
        <v>3</v>
      </c>
    </row>
    <row r="12" spans="1:15" ht="40.5" customHeight="1" x14ac:dyDescent="0.25">
      <c r="A12" s="9">
        <v>1</v>
      </c>
      <c r="B12" s="10" t="s">
        <v>108</v>
      </c>
      <c r="D12" s="8">
        <v>4</v>
      </c>
      <c r="E12" s="19" t="s">
        <v>42</v>
      </c>
      <c r="J12" s="2" t="s">
        <v>54</v>
      </c>
      <c r="K12" s="14">
        <v>2</v>
      </c>
    </row>
    <row r="13" spans="1:15" ht="43.5" customHeight="1" x14ac:dyDescent="0.25">
      <c r="A13" s="9">
        <v>3</v>
      </c>
      <c r="B13" s="10" t="s">
        <v>109</v>
      </c>
      <c r="D13" s="8">
        <v>5</v>
      </c>
      <c r="E13" s="19" t="s">
        <v>43</v>
      </c>
      <c r="J13" s="2" t="s">
        <v>55</v>
      </c>
      <c r="K13" s="14">
        <v>1</v>
      </c>
    </row>
    <row r="14" spans="1:15" ht="33" customHeight="1" x14ac:dyDescent="0.25">
      <c r="A14" s="9">
        <v>5</v>
      </c>
      <c r="B14" s="10" t="s">
        <v>102</v>
      </c>
      <c r="J14" s="1" t="s">
        <v>56</v>
      </c>
      <c r="K14" s="14">
        <v>2</v>
      </c>
    </row>
    <row r="15" spans="1:15" ht="36" customHeight="1" x14ac:dyDescent="0.25">
      <c r="A15" s="26" t="s">
        <v>188</v>
      </c>
      <c r="D15" s="6" t="s">
        <v>16</v>
      </c>
      <c r="E15" s="7" t="s">
        <v>37</v>
      </c>
    </row>
    <row r="16" spans="1:15" ht="34.35" customHeight="1" x14ac:dyDescent="0.25">
      <c r="A16" s="11" t="s">
        <v>16</v>
      </c>
      <c r="B16" s="7" t="s">
        <v>6</v>
      </c>
      <c r="D16" s="8">
        <v>1</v>
      </c>
      <c r="E16" s="19" t="s">
        <v>39</v>
      </c>
    </row>
    <row r="17" spans="1:9" ht="45" x14ac:dyDescent="0.25">
      <c r="A17" s="30">
        <v>1</v>
      </c>
      <c r="B17" s="34" t="s">
        <v>103</v>
      </c>
      <c r="D17" s="8">
        <v>2</v>
      </c>
      <c r="E17" s="19" t="s">
        <v>44</v>
      </c>
    </row>
    <row r="18" spans="1:9" ht="75" x14ac:dyDescent="0.25">
      <c r="A18" s="30">
        <v>3</v>
      </c>
      <c r="B18" s="34" t="s">
        <v>104</v>
      </c>
      <c r="D18" s="8">
        <v>3</v>
      </c>
      <c r="E18" s="19" t="s">
        <v>45</v>
      </c>
    </row>
    <row r="19" spans="1:9" ht="45" x14ac:dyDescent="0.25">
      <c r="A19" s="30">
        <v>5</v>
      </c>
      <c r="B19" s="34" t="s">
        <v>105</v>
      </c>
      <c r="D19" s="8">
        <v>4</v>
      </c>
      <c r="E19" s="19" t="s">
        <v>46</v>
      </c>
    </row>
    <row r="20" spans="1:9" ht="60" x14ac:dyDescent="0.25">
      <c r="D20" s="8">
        <v>5</v>
      </c>
      <c r="E20" s="19" t="s">
        <v>47</v>
      </c>
    </row>
    <row r="21" spans="1:9" ht="30" x14ac:dyDescent="0.25">
      <c r="A21" s="11" t="s">
        <v>16</v>
      </c>
      <c r="B21" s="7" t="s">
        <v>107</v>
      </c>
    </row>
    <row r="22" spans="1:9" ht="58.5" customHeight="1" x14ac:dyDescent="0.25">
      <c r="A22" s="31">
        <v>1</v>
      </c>
      <c r="B22" s="34" t="s">
        <v>134</v>
      </c>
    </row>
    <row r="23" spans="1:9" ht="83.45" customHeight="1" x14ac:dyDescent="0.25">
      <c r="A23" s="31">
        <v>3</v>
      </c>
      <c r="B23" s="34" t="s">
        <v>135</v>
      </c>
    </row>
    <row r="24" spans="1:9" ht="63.6" customHeight="1" x14ac:dyDescent="0.25">
      <c r="A24" s="31">
        <v>5</v>
      </c>
      <c r="B24" s="34" t="s">
        <v>136</v>
      </c>
    </row>
    <row r="25" spans="1:9" ht="40.700000000000003" customHeight="1" x14ac:dyDescent="0.25"/>
    <row r="26" spans="1:9" ht="29.45" customHeight="1" x14ac:dyDescent="0.25">
      <c r="A26" s="11" t="s">
        <v>16</v>
      </c>
      <c r="B26" s="7" t="s">
        <v>106</v>
      </c>
    </row>
    <row r="27" spans="1:9" ht="62.45" customHeight="1" x14ac:dyDescent="0.25">
      <c r="A27" s="31">
        <v>1</v>
      </c>
      <c r="B27" s="32" t="s">
        <v>7</v>
      </c>
      <c r="H27" s="28"/>
      <c r="I27" s="29"/>
    </row>
    <row r="28" spans="1:9" ht="53.45" customHeight="1" x14ac:dyDescent="0.25">
      <c r="A28" s="31">
        <v>3</v>
      </c>
      <c r="B28" s="32" t="s">
        <v>8</v>
      </c>
      <c r="H28" s="28"/>
      <c r="I28" s="29"/>
    </row>
    <row r="29" spans="1:9" ht="51.6" customHeight="1" x14ac:dyDescent="0.25">
      <c r="A29" s="31">
        <v>5</v>
      </c>
      <c r="B29" s="32" t="s">
        <v>9</v>
      </c>
      <c r="H29" s="28"/>
      <c r="I29" s="29"/>
    </row>
    <row r="30" spans="1:9" ht="53.45" customHeight="1" x14ac:dyDescent="0.25"/>
    <row r="31" spans="1:9" ht="22.35" hidden="1" customHeight="1" x14ac:dyDescent="0.25">
      <c r="A31" s="11" t="s">
        <v>16</v>
      </c>
      <c r="B31" s="7" t="s">
        <v>110</v>
      </c>
      <c r="H31" s="4"/>
      <c r="I31" s="5"/>
    </row>
    <row r="32" spans="1:9" ht="21" hidden="1" customHeight="1" x14ac:dyDescent="0.25">
      <c r="A32" s="31">
        <v>1</v>
      </c>
      <c r="B32" s="32" t="s">
        <v>69</v>
      </c>
      <c r="H32" s="28"/>
      <c r="I32" s="29"/>
    </row>
    <row r="33" spans="1:9" ht="45" hidden="1" customHeight="1" x14ac:dyDescent="0.25">
      <c r="A33" s="31">
        <v>3</v>
      </c>
      <c r="B33" s="33" t="s">
        <v>128</v>
      </c>
      <c r="H33" s="28"/>
      <c r="I33" s="29"/>
    </row>
    <row r="34" spans="1:9" ht="104.25" hidden="1" customHeight="1" x14ac:dyDescent="0.25">
      <c r="A34" s="31">
        <v>5</v>
      </c>
      <c r="B34" s="33" t="s">
        <v>101</v>
      </c>
      <c r="H34" s="28"/>
      <c r="I34" s="29"/>
    </row>
    <row r="36" spans="1:9" ht="18.75" x14ac:dyDescent="0.25">
      <c r="H36" s="4"/>
      <c r="I36" s="5"/>
    </row>
    <row r="37" spans="1:9" x14ac:dyDescent="0.25">
      <c r="H37" s="28"/>
      <c r="I37" s="29"/>
    </row>
    <row r="38" spans="1:9" ht="16.7" customHeight="1" x14ac:dyDescent="0.25">
      <c r="H38" s="28"/>
      <c r="I38" s="29"/>
    </row>
    <row r="39" spans="1:9" ht="46.35" customHeight="1" x14ac:dyDescent="0.25"/>
    <row r="46" spans="1:9" ht="16.7" customHeight="1" x14ac:dyDescent="0.25"/>
    <row r="47" spans="1:9" ht="46.7" customHeight="1" x14ac:dyDescent="0.25"/>
  </sheetData>
  <mergeCells count="11">
    <mergeCell ref="J10:K10"/>
    <mergeCell ref="K5:K8"/>
    <mergeCell ref="M1:O1"/>
    <mergeCell ref="A1:B1"/>
    <mergeCell ref="A3:B3"/>
    <mergeCell ref="D1:E1"/>
    <mergeCell ref="D3:E3"/>
    <mergeCell ref="G1:H1"/>
    <mergeCell ref="G3:H3"/>
    <mergeCell ref="J1:K1"/>
    <mergeCell ref="J3:K3"/>
  </mergeCells>
  <pageMargins left="0.25" right="0.25" top="0.75" bottom="0.75" header="0.3" footer="0.3"/>
  <pageSetup paperSize="9" scale="40" fitToHeight="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amias</vt:lpstr>
      <vt:lpstr>Guida di valutazione</vt:lpstr>
      <vt:lpstr>amias!Titoli_stampa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</dc:creator>
  <cp:lastModifiedBy>Barbara Tiraboschi</cp:lastModifiedBy>
  <cp:lastPrinted>2023-02-24T12:52:04Z</cp:lastPrinted>
  <dcterms:created xsi:type="dcterms:W3CDTF">2013-10-07T21:59:24Z</dcterms:created>
  <dcterms:modified xsi:type="dcterms:W3CDTF">2026-01-26T15:36:18Z</dcterms:modified>
</cp:coreProperties>
</file>